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VID19\"/>
    </mc:Choice>
  </mc:AlternateContent>
  <xr:revisionPtr revIDLastSave="0" documentId="8_{D3257938-E4D0-4F1D-9517-76A78C31C471}" xr6:coauthVersionLast="46" xr6:coauthVersionMax="46" xr10:uidLastSave="{00000000-0000-0000-0000-000000000000}"/>
  <bookViews>
    <workbookView xWindow="24675" yWindow="1395" windowWidth="31185" windowHeight="18360" activeTab="2" xr2:uid="{420AC56E-601A-4B8D-9627-D66B54995FEA}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Input'!$A$1:$H$45</definedName>
    <definedName name="_xlnm.Print_Area" localSheetId="2">'Financial Input'!$A$1:$N$58</definedName>
    <definedName name="_xlnm.Print_Area" localSheetId="0">Summary!$A$1:$X$33</definedName>
    <definedName name="Units" localSheetId="2">[1]Inputs!#REF!</definedName>
    <definedName name="Units">'Consumption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8" i="4" l="1"/>
  <c r="D79" i="4"/>
  <c r="D61" i="4"/>
  <c r="D62" i="4"/>
  <c r="D77" i="4"/>
  <c r="D60" i="4"/>
  <c r="D76" i="4"/>
  <c r="D59" i="4"/>
  <c r="D75" i="4" l="1"/>
  <c r="D58" i="4"/>
  <c r="E13" i="4" l="1"/>
  <c r="D13" i="4"/>
  <c r="H14" i="4"/>
  <c r="G14" i="4"/>
  <c r="E12" i="4"/>
  <c r="D12" i="4"/>
  <c r="G15" i="4" l="1"/>
  <c r="D14" i="4"/>
  <c r="E14" i="4"/>
  <c r="D73" i="4"/>
  <c r="D74" i="4"/>
  <c r="D57" i="4"/>
  <c r="D15" i="4" l="1"/>
  <c r="C71" i="4"/>
  <c r="B71" i="4"/>
  <c r="B7" i="4" l="1"/>
  <c r="A65" i="4"/>
  <c r="A48" i="4"/>
  <c r="B13" i="3"/>
  <c r="B50" i="4"/>
  <c r="M16" i="5" l="1"/>
  <c r="B51" i="4" l="1"/>
  <c r="C51" i="4"/>
  <c r="B52" i="4"/>
  <c r="C52" i="4"/>
  <c r="B53" i="4"/>
  <c r="C53" i="4"/>
  <c r="B54" i="4"/>
  <c r="C54" i="4"/>
  <c r="C50" i="4"/>
  <c r="C68" i="4"/>
  <c r="C69" i="4"/>
  <c r="C70" i="4"/>
  <c r="C67" i="4"/>
  <c r="B68" i="4"/>
  <c r="B69" i="4"/>
  <c r="B70" i="4"/>
  <c r="N6" i="4" s="1"/>
  <c r="B67" i="4"/>
  <c r="C5" i="3"/>
  <c r="N5" i="3" s="1"/>
  <c r="H2" i="4" l="1"/>
  <c r="G1" i="5"/>
  <c r="B6" i="4"/>
  <c r="B5" i="4"/>
  <c r="G6" i="4" l="1"/>
  <c r="J6" i="4"/>
  <c r="M6" i="4"/>
  <c r="P6" i="4"/>
  <c r="S6" i="4"/>
  <c r="V6" i="4"/>
  <c r="D6" i="4"/>
  <c r="P5" i="4"/>
  <c r="S5" i="4"/>
  <c r="V5" i="4"/>
  <c r="D5" i="4"/>
  <c r="H6" i="4"/>
  <c r="K6" i="4"/>
  <c r="Q6" i="4"/>
  <c r="T6" i="4"/>
  <c r="W6" i="4"/>
  <c r="E6" i="4"/>
  <c r="Q5" i="4"/>
  <c r="T5" i="4"/>
  <c r="W5" i="4"/>
  <c r="E5" i="4"/>
  <c r="D7" i="4" l="1"/>
  <c r="S7" i="4"/>
  <c r="P7" i="4"/>
  <c r="W7" i="4"/>
  <c r="Q7" i="4"/>
  <c r="T7" i="4"/>
  <c r="V7" i="4"/>
  <c r="E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54" i="4"/>
  <c r="D67" i="4"/>
  <c r="D70" i="4"/>
  <c r="D50" i="4"/>
  <c r="D69" i="4"/>
  <c r="D72" i="4"/>
  <c r="D68" i="4"/>
  <c r="D71" i="4"/>
  <c r="D53" i="4"/>
  <c r="D56" i="4"/>
  <c r="D52" i="4"/>
  <c r="D55" i="4"/>
  <c r="D51" i="4"/>
  <c r="G8" i="4" l="1"/>
  <c r="P8" i="4"/>
  <c r="J8" i="4"/>
  <c r="D8" i="4"/>
  <c r="M8" i="4"/>
  <c r="V8" i="4"/>
  <c r="S8" i="4"/>
</calcChain>
</file>

<file path=xl/sharedStrings.xml><?xml version="1.0" encoding="utf-8"?>
<sst xmlns="http://schemas.openxmlformats.org/spreadsheetml/2006/main" count="145" uniqueCount="54">
  <si>
    <t>Current Year</t>
  </si>
  <si>
    <t>Prior Year</t>
  </si>
  <si>
    <t>May</t>
  </si>
  <si>
    <t>Month</t>
  </si>
  <si>
    <t>Residential</t>
  </si>
  <si>
    <t>Non-Residential</t>
  </si>
  <si>
    <t>February</t>
  </si>
  <si>
    <t>March</t>
  </si>
  <si>
    <t>April</t>
  </si>
  <si>
    <t>June</t>
  </si>
  <si>
    <t>July</t>
  </si>
  <si>
    <t>August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</si>
  <si>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</si>
  <si>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</si>
  <si>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</si>
  <si>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</si>
  <si>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</si>
  <si>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</si>
  <si>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</si>
  <si>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</si>
  <si>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</si>
  <si>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</si>
  <si>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</si>
  <si>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</si>
  <si>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</si>
  <si>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</si>
  <si>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</si>
  <si>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</si>
  <si>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</si>
  <si>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</si>
  <si>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</si>
  <si>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</si>
  <si>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</si>
  <si>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</si>
  <si>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</si>
  <si>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</si>
  <si>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</si>
  <si>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</si>
  <si>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</si>
  <si>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</si>
  <si>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Total Deliveries % Change</t>
  </si>
  <si>
    <t>Block Island Utility District</t>
  </si>
  <si>
    <t>N/A</t>
  </si>
  <si>
    <t xml:space="preserve">The rate redesign that went into effect June 1, 2020 shifted some Residential Demand (that would have been classified as Non-Residnetail because of their size) accounts back to Residential. </t>
  </si>
  <si>
    <t>September</t>
  </si>
  <si>
    <t>October</t>
  </si>
  <si>
    <t>November</t>
  </si>
  <si>
    <t>December</t>
  </si>
  <si>
    <t>Residential Deliveries (kWh)</t>
  </si>
  <si>
    <t>Non-Residential Deliveries (kWh)</t>
  </si>
  <si>
    <t>Total Deliveries (kWh)</t>
  </si>
  <si>
    <t>January</t>
  </si>
  <si>
    <t>Current Year (2020/21)</t>
  </si>
  <si>
    <t>Prior Year (2019/20)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</si>
</sst>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0" fontId="2" fillId="4" borderId="0" xfId="0" applyFont="1" applyFill="1" applyBorder="1" applyAlignment="1">
      <alignment horizontal="center"/>
    </xf>
    <xf numFmtId="164" fontId="0" fillId="0" borderId="0" xfId="1" applyNumberFormat="1" applyFont="1" applyAlignment="1"/>
    <xf numFmtId="3" fontId="0" fillId="0" borderId="0" xfId="0" applyNumberFormat="1" applyAlignment="1"/>
    <xf numFmtId="3" fontId="0" fillId="0" borderId="0" xfId="0" applyNumberFormat="1"/>
    <xf numFmtId="0" fontId="0" fillId="0" borderId="0" xfId="0" applyFont="1" applyAlignment="1">
      <alignment horizontal="left"/>
    </xf>
    <xf numFmtId="0" fontId="8" fillId="4" borderId="4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Summary!$A$48</c:f>
          <c:strCache>
            <c:ptCount val="1"/>
            <c:pt idx="0">
              <c:v>Residential Deliveries (kWh)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Summary!$C$39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Summary!$A$50:$A$56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Summary!$C$50:$C$56</c:f>
              <c:numCache>
                <c:formatCode>_(* #,##0_);_(* \(#,##0\);_(* "-"??_);_(@_)</c:formatCode>
                <c:ptCount val="7"/>
                <c:pt idx="0">
                  <c:v>230398</c:v>
                </c:pt>
                <c:pt idx="1">
                  <c:v>233799</c:v>
                </c:pt>
                <c:pt idx="2">
                  <c:v>215163</c:v>
                </c:pt>
                <c:pt idx="3">
                  <c:v>256678</c:v>
                </c:pt>
                <c:pt idx="4">
                  <c:v>328170</c:v>
                </c:pt>
                <c:pt idx="5">
                  <c:v>581257</c:v>
                </c:pt>
                <c:pt idx="6">
                  <c:v>565281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Summary!$B$39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Summary!$A$50:$A$56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Summary!$B$50:$B$56</c:f>
              <c:numCache>
                <c:formatCode>_(* #,##0_);_(* \(#,##0\);_(* "-"??_);_(@_)</c:formatCode>
                <c:ptCount val="7"/>
                <c:pt idx="0">
                  <c:v>222078</c:v>
                </c:pt>
                <c:pt idx="1">
                  <c:v>233000</c:v>
                </c:pt>
                <c:pt idx="2">
                  <c:v>233112</c:v>
                </c:pt>
                <c:pt idx="3">
                  <c:v>241101</c:v>
                </c:pt>
                <c:pt idx="4">
                  <c:v>542054</c:v>
                </c:pt>
                <c:pt idx="5">
                  <c:v>993126</c:v>
                </c:pt>
                <c:pt idx="6">
                  <c:v>983202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Summary!$A$65</c:f>
          <c:strCache>
            <c:ptCount val="1"/>
            <c:pt idx="0">
              <c:v>Non-Residential Deliveries (kWh)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Summary!$C$39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Summary!$A$67:$A$73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Summary!$C$67:$C$73</c:f>
              <c:numCache>
                <c:formatCode>_(* #,##0_);_(* \(#,##0\);_(* "-"??_);_(@_)</c:formatCode>
                <c:ptCount val="7"/>
                <c:pt idx="0">
                  <c:v>476112</c:v>
                </c:pt>
                <c:pt idx="1">
                  <c:v>518215</c:v>
                </c:pt>
                <c:pt idx="2">
                  <c:v>465518</c:v>
                </c:pt>
                <c:pt idx="3">
                  <c:v>679342</c:v>
                </c:pt>
                <c:pt idx="4">
                  <c:v>927597</c:v>
                </c:pt>
                <c:pt idx="5">
                  <c:v>1559898</c:v>
                </c:pt>
                <c:pt idx="6">
                  <c:v>1540109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Summary!$B$39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Summary!$A$67:$A$73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Summary!$B$67:$B$73</c:f>
              <c:numCache>
                <c:formatCode>_(* #,##0_);_(* \(#,##0\);_(* "-"??_);_(@_)</c:formatCode>
                <c:ptCount val="7"/>
                <c:pt idx="0">
                  <c:v>478521</c:v>
                </c:pt>
                <c:pt idx="1">
                  <c:v>491644</c:v>
                </c:pt>
                <c:pt idx="2">
                  <c:v>450294</c:v>
                </c:pt>
                <c:pt idx="3">
                  <c:v>494447</c:v>
                </c:pt>
                <c:pt idx="4">
                  <c:v>643205</c:v>
                </c:pt>
                <c:pt idx="5">
                  <c:v>1114742</c:v>
                </c:pt>
                <c:pt idx="6">
                  <c:v>1207707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64559</xdr:colOff>
      <xdr:row>18</xdr:row>
      <xdr:rowOff>89437</xdr:rowOff>
    </xdr:from>
    <xdr:to>
      <xdr:col>6</xdr:col>
      <xdr:colOff>232834</xdr:colOff>
      <xdr:row>29</xdr:row>
      <xdr:rowOff>89437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</xdr:colOff>
      <xdr:row>18</xdr:row>
      <xdr:rowOff>89437</xdr:rowOff>
    </xdr:from>
    <xdr:to>
      <xdr:col>13</xdr:col>
      <xdr:colOff>571502</xdr:colOff>
      <xdr:row>29</xdr:row>
      <xdr:rowOff>89437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85"/>
  <sheetViews>
    <sheetView topLeftCell="A31" zoomScale="90" zoomScaleNormal="90" zoomScaleSheetLayoutView="90" workbookViewId="0">
      <selection activeCell="A81" sqref="A81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9.5703125" style="9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9.5703125" customWidth="1"/>
    <col min="24" max="24" width="4.7109375" customWidth="1"/>
  </cols>
  <sheetData>
    <row r="1" spans="1:55" ht="65.25" customHeight="1" x14ac:dyDescent="1.100000000000000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42"/>
      <c r="Z1" s="42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8"/>
      <c r="B2" s="28"/>
      <c r="C2" s="28"/>
      <c r="D2" s="28"/>
      <c r="E2" s="28"/>
      <c r="F2" s="28"/>
      <c r="G2" s="28"/>
      <c r="H2" s="43" t="str">
        <f>+'Consumption Input'!N5</f>
        <v>Block Island Utility District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8"/>
      <c r="B4" s="13" t="s">
        <v>38</v>
      </c>
      <c r="C4" s="11"/>
      <c r="D4" s="55" t="s">
        <v>6</v>
      </c>
      <c r="E4" s="55"/>
      <c r="F4" s="16"/>
      <c r="G4" s="55" t="s">
        <v>7</v>
      </c>
      <c r="H4" s="55"/>
      <c r="I4" s="16"/>
      <c r="J4" s="55" t="s">
        <v>8</v>
      </c>
      <c r="K4" s="55"/>
      <c r="L4" s="16"/>
      <c r="M4" s="55" t="s">
        <v>2</v>
      </c>
      <c r="N4" s="55"/>
      <c r="O4" s="16"/>
      <c r="P4" s="55" t="s">
        <v>9</v>
      </c>
      <c r="Q4" s="55"/>
      <c r="R4" s="16"/>
      <c r="S4" s="55" t="s">
        <v>10</v>
      </c>
      <c r="T4" s="55"/>
      <c r="U4" s="16"/>
      <c r="V4" s="55" t="s">
        <v>11</v>
      </c>
      <c r="W4" s="55"/>
      <c r="X4" s="11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12" t="str">
        <f>A48</f>
        <v>Residential Deliveries (kWh)</v>
      </c>
      <c r="C5" s="11"/>
      <c r="D5" s="15">
        <f>C50</f>
        <v>230398</v>
      </c>
      <c r="E5" s="14">
        <f>B50</f>
        <v>222078</v>
      </c>
      <c r="G5" s="15">
        <f>C51</f>
        <v>233799</v>
      </c>
      <c r="H5" s="14">
        <f>B51</f>
        <v>233000</v>
      </c>
      <c r="J5" s="15">
        <f>C52</f>
        <v>215163</v>
      </c>
      <c r="K5" s="14">
        <f>B52</f>
        <v>233112</v>
      </c>
      <c r="M5" s="15">
        <f>C53</f>
        <v>256678</v>
      </c>
      <c r="N5" s="14">
        <f>B53</f>
        <v>241101</v>
      </c>
      <c r="P5" s="15">
        <f>C54</f>
        <v>328170</v>
      </c>
      <c r="Q5" s="14">
        <f>B54</f>
        <v>542054</v>
      </c>
      <c r="S5" s="15">
        <f>C55</f>
        <v>581257</v>
      </c>
      <c r="T5" s="14">
        <f>B55</f>
        <v>993126</v>
      </c>
      <c r="V5" s="15">
        <f>C56</f>
        <v>565281</v>
      </c>
      <c r="W5" s="14">
        <f>B56</f>
        <v>983202</v>
      </c>
      <c r="X5" s="11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12" t="str">
        <f>A65</f>
        <v>Non-Residential Deliveries (kWh)</v>
      </c>
      <c r="C6" s="11"/>
      <c r="D6" s="15">
        <f>C67</f>
        <v>476112</v>
      </c>
      <c r="E6" s="14">
        <f>B67</f>
        <v>478521</v>
      </c>
      <c r="G6" s="15">
        <f>C68</f>
        <v>518215</v>
      </c>
      <c r="H6" s="14">
        <f>B68</f>
        <v>491644</v>
      </c>
      <c r="J6" s="15">
        <f>C69</f>
        <v>465518</v>
      </c>
      <c r="K6" s="14">
        <f>B69</f>
        <v>450294</v>
      </c>
      <c r="M6" s="15">
        <f>C70</f>
        <v>679342</v>
      </c>
      <c r="N6" s="14">
        <f>B70</f>
        <v>494447</v>
      </c>
      <c r="P6" s="15">
        <f>C71</f>
        <v>927597</v>
      </c>
      <c r="Q6" s="14">
        <f>B71</f>
        <v>643205</v>
      </c>
      <c r="S6" s="15">
        <f>C72</f>
        <v>1559898</v>
      </c>
      <c r="T6" s="14">
        <f>B72</f>
        <v>1114742</v>
      </c>
      <c r="V6" s="15">
        <f>C73</f>
        <v>1540109</v>
      </c>
      <c r="W6" s="14">
        <f>B73</f>
        <v>1207707</v>
      </c>
      <c r="X6" s="11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12" t="str">
        <f>"Total Deliveries ("&amp;'Consumption Input'!$C$9&amp;")"</f>
        <v>Total Deliveries (kWh)</v>
      </c>
      <c r="C7" s="11"/>
      <c r="D7" s="15">
        <f>SUM(D5:D6)</f>
        <v>706510</v>
      </c>
      <c r="E7" s="14">
        <f>SUM(E5:E6)</f>
        <v>700599</v>
      </c>
      <c r="G7" s="15">
        <f>SUM(G5:G6)</f>
        <v>752014</v>
      </c>
      <c r="H7" s="14">
        <f>SUM(H5:H6)</f>
        <v>724644</v>
      </c>
      <c r="J7" s="15">
        <f>SUM(J5:J6)</f>
        <v>680681</v>
      </c>
      <c r="K7" s="14">
        <f>SUM(K5:K6)</f>
        <v>683406</v>
      </c>
      <c r="M7" s="15">
        <f>SUM(M5:M6)</f>
        <v>936020</v>
      </c>
      <c r="N7" s="14">
        <f>SUM(N5:N6)</f>
        <v>735548</v>
      </c>
      <c r="P7" s="15">
        <f>SUM(P5:P6)</f>
        <v>1255767</v>
      </c>
      <c r="Q7" s="14">
        <f>SUM(Q5:Q6)</f>
        <v>1185259</v>
      </c>
      <c r="S7" s="15">
        <f>SUM(S5:S6)</f>
        <v>2141155</v>
      </c>
      <c r="T7" s="14">
        <f>SUM(T5:T6)</f>
        <v>2107868</v>
      </c>
      <c r="V7" s="15">
        <f>SUM(V5:V6)</f>
        <v>2105390</v>
      </c>
      <c r="W7" s="14">
        <f>SUM(W5:W6)</f>
        <v>2190909</v>
      </c>
      <c r="X7" s="11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12" t="s">
        <v>40</v>
      </c>
      <c r="C8" s="11"/>
      <c r="D8" s="56">
        <f>E7/D7-1</f>
        <v>-8.3664774737796099E-3</v>
      </c>
      <c r="E8" s="56"/>
      <c r="F8" s="19"/>
      <c r="G8" s="56">
        <f>H7/G7-1</f>
        <v>-3.6395599018103408E-2</v>
      </c>
      <c r="H8" s="56"/>
      <c r="I8" s="19"/>
      <c r="J8" s="56">
        <f>K7/J7-1</f>
        <v>4.0033437101960612E-3</v>
      </c>
      <c r="K8" s="56"/>
      <c r="L8" s="19"/>
      <c r="M8" s="56">
        <f>N7/M7-1</f>
        <v>-0.21417491079250439</v>
      </c>
      <c r="N8" s="56"/>
      <c r="O8" s="19"/>
      <c r="P8" s="56">
        <f>Q7/P7-1</f>
        <v>-5.6147358546609349E-2</v>
      </c>
      <c r="Q8" s="56"/>
      <c r="R8" s="19"/>
      <c r="S8" s="56">
        <f>T7/S7-1</f>
        <v>-1.5546282263544708E-2</v>
      </c>
      <c r="T8" s="56"/>
      <c r="U8" s="19"/>
      <c r="V8" s="56">
        <f>W7/V7-1</f>
        <v>4.0619077700568607E-2</v>
      </c>
      <c r="W8" s="56"/>
      <c r="X8" s="11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8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s="9" customFormat="1" ht="6" customHeight="1" x14ac:dyDescent="0.25">
      <c r="A10" s="28"/>
      <c r="B10" s="11"/>
      <c r="C10" s="11"/>
      <c r="D10" s="11"/>
      <c r="E10" s="11"/>
      <c r="F10" s="48"/>
      <c r="G10" s="11"/>
      <c r="H10" s="11"/>
      <c r="I10" s="48"/>
      <c r="J10" s="11"/>
      <c r="K10" s="11"/>
      <c r="L10" s="48"/>
      <c r="M10" s="11"/>
      <c r="N10" s="11"/>
      <c r="O10" s="48"/>
      <c r="P10" s="11"/>
      <c r="Q10" s="11"/>
      <c r="R10" s="48"/>
      <c r="S10" s="11"/>
      <c r="T10" s="11"/>
      <c r="U10" s="48"/>
      <c r="V10" s="11"/>
      <c r="W10" s="11"/>
      <c r="X10" s="11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s="9" customFormat="1" x14ac:dyDescent="0.25">
      <c r="A11" s="28"/>
      <c r="B11" s="13" t="s">
        <v>38</v>
      </c>
      <c r="C11" s="11"/>
      <c r="D11" s="55" t="s">
        <v>44</v>
      </c>
      <c r="E11" s="55"/>
      <c r="F11" s="48"/>
      <c r="G11" s="55" t="s">
        <v>45</v>
      </c>
      <c r="H11" s="55"/>
      <c r="I11" s="48"/>
      <c r="J11" s="55" t="s">
        <v>46</v>
      </c>
      <c r="K11" s="55"/>
      <c r="L11" s="48"/>
      <c r="M11" s="55" t="s">
        <v>47</v>
      </c>
      <c r="N11" s="55"/>
      <c r="O11" s="48"/>
      <c r="P11" s="55"/>
      <c r="Q11" s="55"/>
      <c r="R11" s="48"/>
      <c r="S11" s="55"/>
      <c r="T11" s="55"/>
      <c r="U11" s="48"/>
      <c r="V11" s="55"/>
      <c r="W11" s="55"/>
      <c r="X11" s="11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8"/>
      <c r="B12" s="12" t="s">
        <v>48</v>
      </c>
      <c r="C12" s="11"/>
      <c r="D12" s="15">
        <f>C56</f>
        <v>565281</v>
      </c>
      <c r="E12" s="14">
        <f>B56</f>
        <v>983202</v>
      </c>
      <c r="G12" s="15">
        <v>264082</v>
      </c>
      <c r="H12" s="14">
        <v>484399</v>
      </c>
      <c r="J12" s="15">
        <v>236074</v>
      </c>
      <c r="K12" s="14">
        <v>420756</v>
      </c>
      <c r="M12" s="15"/>
      <c r="N12" s="14"/>
      <c r="P12" s="15"/>
      <c r="Q12" s="14"/>
      <c r="S12" s="15"/>
      <c r="T12" s="14"/>
      <c r="V12" s="15"/>
      <c r="W12" s="14"/>
      <c r="X12" s="11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8"/>
      <c r="B13" s="12" t="s">
        <v>49</v>
      </c>
      <c r="C13" s="11"/>
      <c r="D13" s="15">
        <f>C73</f>
        <v>1540109</v>
      </c>
      <c r="E13" s="14">
        <f>B73</f>
        <v>1207707</v>
      </c>
      <c r="G13" s="15">
        <v>619499</v>
      </c>
      <c r="H13" s="14">
        <v>456173</v>
      </c>
      <c r="J13" s="15">
        <v>508665</v>
      </c>
      <c r="K13" s="14">
        <v>345799</v>
      </c>
      <c r="M13" s="15"/>
      <c r="N13" s="14"/>
      <c r="P13" s="15"/>
      <c r="Q13" s="14"/>
      <c r="S13" s="15"/>
      <c r="T13" s="14"/>
      <c r="V13" s="15"/>
      <c r="W13" s="14"/>
      <c r="X13" s="11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8"/>
      <c r="B14" s="12" t="s">
        <v>50</v>
      </c>
      <c r="C14" s="11"/>
      <c r="D14" s="15">
        <f>SUM(D12:D13)</f>
        <v>2105390</v>
      </c>
      <c r="E14" s="14">
        <f>SUM(E12:E13)</f>
        <v>2190909</v>
      </c>
      <c r="G14" s="15">
        <f>SUM(G12:G13)</f>
        <v>883581</v>
      </c>
      <c r="H14" s="14">
        <f>SUM(H12:H13)</f>
        <v>940572</v>
      </c>
      <c r="J14" s="15"/>
      <c r="K14" s="14"/>
      <c r="M14" s="15"/>
      <c r="N14" s="14"/>
      <c r="P14" s="15"/>
      <c r="Q14" s="14"/>
      <c r="S14" s="15"/>
      <c r="T14" s="14"/>
      <c r="V14" s="15"/>
      <c r="W14" s="14"/>
      <c r="X14" s="11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8"/>
      <c r="B15" s="12" t="s">
        <v>40</v>
      </c>
      <c r="C15" s="11"/>
      <c r="D15" s="56">
        <f>E14/D14-1</f>
        <v>4.0619077700568607E-2</v>
      </c>
      <c r="E15" s="56"/>
      <c r="F15" s="19"/>
      <c r="G15" s="56">
        <f>H14/G14-1</f>
        <v>6.450002885983297E-2</v>
      </c>
      <c r="H15" s="56"/>
      <c r="I15" s="19"/>
      <c r="J15" s="56"/>
      <c r="K15" s="56"/>
      <c r="L15" s="19"/>
      <c r="M15" s="56"/>
      <c r="N15" s="56"/>
      <c r="O15" s="19"/>
      <c r="P15" s="56"/>
      <c r="Q15" s="56"/>
      <c r="R15" s="19"/>
      <c r="S15" s="56"/>
      <c r="T15" s="56"/>
      <c r="U15" s="19"/>
      <c r="V15" s="56"/>
      <c r="W15" s="56"/>
      <c r="X15" s="11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ht="6" customHeight="1" x14ac:dyDescent="0.25">
      <c r="A16" s="28"/>
      <c r="B16" s="11"/>
      <c r="C16" s="11"/>
      <c r="D16" s="11"/>
      <c r="E16" s="11"/>
      <c r="F16" s="48"/>
      <c r="G16" s="11"/>
      <c r="H16" s="11"/>
      <c r="I16" s="48"/>
      <c r="J16" s="11"/>
      <c r="K16" s="11"/>
      <c r="L16" s="48"/>
      <c r="M16" s="11"/>
      <c r="N16" s="11"/>
      <c r="O16" s="48"/>
      <c r="P16" s="11"/>
      <c r="Q16" s="11"/>
      <c r="R16" s="48"/>
      <c r="S16" s="11"/>
      <c r="T16" s="11"/>
      <c r="U16" s="48"/>
      <c r="V16" s="11"/>
      <c r="W16" s="11"/>
      <c r="X16" s="11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s="9" customFormat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s="9" customFormat="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s="9" customForma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s="9" customForma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s="9" customForma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s="9" customForma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s="9" customFormat="1" x14ac:dyDescent="0.25"/>
    <row r="29" spans="1:55" s="9" customFormat="1" x14ac:dyDescent="0.25"/>
    <row r="30" spans="1:55" s="9" customFormat="1" x14ac:dyDescent="0.25"/>
    <row r="31" spans="1:55" s="9" customFormat="1" x14ac:dyDescent="0.25"/>
    <row r="32" spans="1:55" s="9" customFormat="1" x14ac:dyDescent="0.25"/>
    <row r="33" spans="1:21" s="9" customFormat="1" x14ac:dyDescent="0.25"/>
    <row r="34" spans="1:21" s="9" customFormat="1" x14ac:dyDescent="0.25"/>
    <row r="35" spans="1:21" s="9" customFormat="1" x14ac:dyDescent="0.25"/>
    <row r="36" spans="1:21" s="9" customFormat="1" x14ac:dyDescent="0.25">
      <c r="A36" s="54" t="s">
        <v>15</v>
      </c>
      <c r="B36" s="54"/>
      <c r="C36" s="54"/>
      <c r="D36" s="54"/>
      <c r="E36" s="54"/>
    </row>
    <row r="37" spans="1:21" s="9" customFormat="1" x14ac:dyDescent="0.25">
      <c r="A37" s="23"/>
      <c r="B37" s="23"/>
      <c r="C37" s="23"/>
      <c r="D37" s="23"/>
      <c r="E37" s="23"/>
    </row>
    <row r="38" spans="1:21" hidden="1" x14ac:dyDescent="0.25">
      <c r="A38" s="7"/>
    </row>
    <row r="39" spans="1:21" hidden="1" x14ac:dyDescent="0.25">
      <c r="A39" s="2"/>
      <c r="B39" s="3"/>
      <c r="C39" s="3"/>
    </row>
    <row r="40" spans="1:21" hidden="1" x14ac:dyDescent="0.25">
      <c r="A40" s="1"/>
      <c r="B40" s="22"/>
      <c r="C40" s="22"/>
      <c r="D40" s="5"/>
      <c r="E40" s="5"/>
      <c r="F40" s="5"/>
      <c r="I40" s="5"/>
      <c r="L40" s="5"/>
      <c r="O40" s="5"/>
      <c r="R40" s="5"/>
      <c r="U40" s="5"/>
    </row>
    <row r="41" spans="1:21" hidden="1" x14ac:dyDescent="0.25">
      <c r="A41" s="1"/>
      <c r="B41" s="22"/>
      <c r="C41" s="22"/>
      <c r="D41" s="5"/>
      <c r="E41" s="5"/>
      <c r="F41" s="5"/>
      <c r="I41" s="5"/>
      <c r="L41" s="5"/>
      <c r="O41" s="5"/>
      <c r="R41" s="5"/>
      <c r="U41" s="5"/>
    </row>
    <row r="42" spans="1:21" hidden="1" x14ac:dyDescent="0.25">
      <c r="A42" s="1"/>
      <c r="B42" s="22"/>
      <c r="C42" s="22"/>
      <c r="D42" s="5"/>
      <c r="E42" s="5"/>
      <c r="F42" s="5"/>
      <c r="I42" s="5"/>
      <c r="L42" s="5"/>
      <c r="O42" s="5"/>
      <c r="R42" s="5"/>
      <c r="U42" s="5"/>
    </row>
    <row r="43" spans="1:21" hidden="1" x14ac:dyDescent="0.25">
      <c r="A43" s="1"/>
      <c r="B43" s="22"/>
      <c r="C43" s="22"/>
      <c r="D43" s="5"/>
      <c r="E43" s="5"/>
      <c r="F43" s="5"/>
      <c r="I43" s="5"/>
      <c r="L43" s="5"/>
      <c r="O43" s="5"/>
      <c r="R43" s="5"/>
      <c r="U43" s="5"/>
    </row>
    <row r="44" spans="1:21" hidden="1" x14ac:dyDescent="0.25">
      <c r="A44" s="1"/>
      <c r="B44" s="22"/>
      <c r="C44" s="22"/>
      <c r="D44" s="5"/>
      <c r="E44" s="5"/>
      <c r="F44" s="5"/>
      <c r="I44" s="5"/>
      <c r="L44" s="5"/>
      <c r="O44" s="5"/>
      <c r="R44" s="5"/>
      <c r="U44" s="5"/>
    </row>
    <row r="45" spans="1:21" hidden="1" x14ac:dyDescent="0.25">
      <c r="A45" s="1"/>
      <c r="B45" s="22"/>
      <c r="C45" s="22"/>
      <c r="D45" s="5"/>
      <c r="E45" s="5"/>
      <c r="F45" s="5"/>
      <c r="I45" s="5"/>
      <c r="L45" s="5"/>
      <c r="O45" s="5"/>
      <c r="R45" s="5"/>
      <c r="U45" s="5"/>
    </row>
    <row r="46" spans="1:21" hidden="1" x14ac:dyDescent="0.25">
      <c r="A46" s="1"/>
      <c r="B46" s="22"/>
      <c r="C46" s="22"/>
      <c r="D46" s="5"/>
      <c r="E46" s="5"/>
      <c r="F46" s="5"/>
      <c r="I46" s="5"/>
      <c r="L46" s="5"/>
      <c r="O46" s="5"/>
      <c r="R46" s="5"/>
      <c r="U46" s="5"/>
    </row>
    <row r="48" spans="1:21" x14ac:dyDescent="0.25">
      <c r="A48" s="7" t="str">
        <f>"Residential Deliveries ("&amp;'Consumption Input'!$C$9&amp;")"</f>
        <v>Residential Deliveries (kWh)</v>
      </c>
    </row>
    <row r="49" spans="1:21" x14ac:dyDescent="0.25">
      <c r="A49" s="2" t="s">
        <v>3</v>
      </c>
      <c r="B49" s="3" t="s">
        <v>0</v>
      </c>
      <c r="C49" s="3" t="s">
        <v>1</v>
      </c>
    </row>
    <row r="50" spans="1:21" x14ac:dyDescent="0.25">
      <c r="A50" s="1" t="s">
        <v>6</v>
      </c>
      <c r="B50" s="6">
        <f>'Consumption Input'!F17</f>
        <v>222078</v>
      </c>
      <c r="C50" s="6">
        <f>'Consumption Input'!B17</f>
        <v>230398</v>
      </c>
      <c r="D50" s="4">
        <f>B50/C50</f>
        <v>0.96388857542166162</v>
      </c>
      <c r="E50" s="4"/>
      <c r="F50" s="4"/>
      <c r="I50" s="4"/>
      <c r="L50" s="4"/>
      <c r="O50" s="4"/>
      <c r="R50" s="4"/>
      <c r="U50" s="4"/>
    </row>
    <row r="51" spans="1:21" x14ac:dyDescent="0.25">
      <c r="A51" s="1" t="s">
        <v>7</v>
      </c>
      <c r="B51" s="6">
        <f>'Consumption Input'!F18</f>
        <v>233000</v>
      </c>
      <c r="C51" s="6">
        <f>'Consumption Input'!B18</f>
        <v>233799</v>
      </c>
      <c r="D51" s="4">
        <f t="shared" ref="D51:D62" si="0">B51/C51</f>
        <v>0.99658253457029333</v>
      </c>
      <c r="E51" s="4"/>
      <c r="F51" s="4"/>
      <c r="I51" s="4"/>
      <c r="L51" s="4"/>
      <c r="O51" s="4"/>
      <c r="R51" s="4"/>
      <c r="U51" s="4"/>
    </row>
    <row r="52" spans="1:21" x14ac:dyDescent="0.25">
      <c r="A52" s="1" t="s">
        <v>8</v>
      </c>
      <c r="B52" s="6">
        <f>'Consumption Input'!F19</f>
        <v>233112</v>
      </c>
      <c r="C52" s="6">
        <f>'Consumption Input'!B19</f>
        <v>215163</v>
      </c>
      <c r="D52" s="4">
        <f t="shared" si="0"/>
        <v>1.0834204765689268</v>
      </c>
      <c r="E52" s="4"/>
      <c r="F52" s="4"/>
      <c r="I52" s="4"/>
      <c r="L52" s="4"/>
      <c r="O52" s="4"/>
      <c r="R52" s="4"/>
      <c r="U52" s="4"/>
    </row>
    <row r="53" spans="1:21" x14ac:dyDescent="0.25">
      <c r="A53" s="1" t="s">
        <v>2</v>
      </c>
      <c r="B53" s="6">
        <f>'Consumption Input'!F20</f>
        <v>241101</v>
      </c>
      <c r="C53" s="6">
        <f>'Consumption Input'!B20</f>
        <v>256678</v>
      </c>
      <c r="D53" s="4">
        <f t="shared" si="0"/>
        <v>0.93931306929304426</v>
      </c>
      <c r="E53" s="4"/>
      <c r="F53" s="4"/>
      <c r="I53" s="4"/>
      <c r="L53" s="4"/>
      <c r="O53" s="4"/>
      <c r="R53" s="4"/>
      <c r="U53" s="4"/>
    </row>
    <row r="54" spans="1:21" x14ac:dyDescent="0.25">
      <c r="A54" s="1" t="s">
        <v>9</v>
      </c>
      <c r="B54" s="6">
        <f>'Consumption Input'!F21</f>
        <v>542054</v>
      </c>
      <c r="C54" s="6">
        <f>'Consumption Input'!B21</f>
        <v>328170</v>
      </c>
      <c r="D54" s="4">
        <f t="shared" si="0"/>
        <v>1.6517475698570863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10</v>
      </c>
      <c r="B55" s="6">
        <v>993126</v>
      </c>
      <c r="C55" s="6">
        <v>581257</v>
      </c>
      <c r="D55" s="4">
        <f t="shared" si="0"/>
        <v>1.7085832944807546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11</v>
      </c>
      <c r="B56" s="6">
        <v>983202</v>
      </c>
      <c r="C56" s="6">
        <v>565281</v>
      </c>
      <c r="D56" s="4">
        <f t="shared" si="0"/>
        <v>1.7393154908797572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44</v>
      </c>
      <c r="B57" s="51">
        <v>602465</v>
      </c>
      <c r="C57" s="51">
        <v>303306</v>
      </c>
      <c r="D57" s="4">
        <f t="shared" si="0"/>
        <v>1.9863273393866261</v>
      </c>
    </row>
    <row r="58" spans="1:21" s="9" customFormat="1" x14ac:dyDescent="0.25">
      <c r="A58" s="1" t="s">
        <v>45</v>
      </c>
      <c r="B58" s="6">
        <v>484399</v>
      </c>
      <c r="C58" s="6">
        <v>264032</v>
      </c>
      <c r="D58" s="4">
        <f t="shared" si="0"/>
        <v>1.8346223185068478</v>
      </c>
    </row>
    <row r="59" spans="1:21" x14ac:dyDescent="0.25">
      <c r="A59" s="1" t="s">
        <v>46</v>
      </c>
      <c r="B59" s="6">
        <v>420756</v>
      </c>
      <c r="C59" s="6">
        <v>236074</v>
      </c>
      <c r="D59" s="4">
        <f t="shared" si="0"/>
        <v>1.7823055482602912</v>
      </c>
    </row>
    <row r="60" spans="1:21" s="9" customFormat="1" x14ac:dyDescent="0.25">
      <c r="A60" s="1" t="s">
        <v>47</v>
      </c>
      <c r="B60" s="6">
        <v>582461</v>
      </c>
      <c r="C60" s="6">
        <v>282461</v>
      </c>
      <c r="D60" s="4">
        <f t="shared" si="0"/>
        <v>2.0620935279560717</v>
      </c>
    </row>
    <row r="61" spans="1:21" s="9" customFormat="1" x14ac:dyDescent="0.25">
      <c r="A61" s="1" t="s">
        <v>51</v>
      </c>
      <c r="B61" s="6">
        <v>475698</v>
      </c>
      <c r="C61" s="6">
        <v>230192</v>
      </c>
      <c r="D61" s="4">
        <f t="shared" si="0"/>
        <v>2.0665270730520611</v>
      </c>
    </row>
    <row r="62" spans="1:21" s="9" customFormat="1" x14ac:dyDescent="0.25">
      <c r="A62" s="1" t="s">
        <v>6</v>
      </c>
      <c r="B62" s="6">
        <v>433814</v>
      </c>
      <c r="C62" s="6">
        <v>222878</v>
      </c>
      <c r="D62" s="4">
        <f t="shared" si="0"/>
        <v>1.9464191171851866</v>
      </c>
    </row>
    <row r="63" spans="1:21" s="9" customFormat="1" x14ac:dyDescent="0.25">
      <c r="A63" s="1" t="s">
        <v>7</v>
      </c>
      <c r="B63" s="6"/>
      <c r="C63" s="6"/>
      <c r="D63" s="4"/>
    </row>
    <row r="64" spans="1:21" s="9" customFormat="1" x14ac:dyDescent="0.25">
      <c r="A64" s="1"/>
      <c r="B64" s="6"/>
      <c r="C64" s="6"/>
      <c r="D64" s="4"/>
    </row>
    <row r="65" spans="1:21" x14ac:dyDescent="0.25">
      <c r="A65" s="7" t="str">
        <f>"Non-Residential Deliveries ("&amp;'Consumption Input'!$C$9&amp;")"</f>
        <v>Non-Residential Deliveries (kWh)</v>
      </c>
    </row>
    <row r="66" spans="1:21" x14ac:dyDescent="0.25">
      <c r="A66" s="2" t="s">
        <v>3</v>
      </c>
      <c r="B66" s="3" t="s">
        <v>0</v>
      </c>
      <c r="C66" s="3" t="s">
        <v>1</v>
      </c>
    </row>
    <row r="67" spans="1:21" x14ac:dyDescent="0.25">
      <c r="A67" s="1" t="s">
        <v>6</v>
      </c>
      <c r="B67" s="6">
        <f>'Consumption Input'!G17</f>
        <v>478521</v>
      </c>
      <c r="C67" s="6">
        <f>'Consumption Input'!C17</f>
        <v>476112</v>
      </c>
      <c r="D67" s="4">
        <f>B67/C67</f>
        <v>1.0050597338441376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7</v>
      </c>
      <c r="B68" s="6">
        <f>'Consumption Input'!G18</f>
        <v>491644</v>
      </c>
      <c r="C68" s="6">
        <f>'Consumption Input'!C18</f>
        <v>518215</v>
      </c>
      <c r="D68" s="4">
        <f t="shared" ref="D68:D79" si="1">B68/C68</f>
        <v>0.94872591491948322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8</v>
      </c>
      <c r="B69" s="6">
        <f>'Consumption Input'!G19</f>
        <v>450294</v>
      </c>
      <c r="C69" s="6">
        <f>'Consumption Input'!C19</f>
        <v>465518</v>
      </c>
      <c r="D69" s="4">
        <f t="shared" si="1"/>
        <v>0.96729664588694741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2</v>
      </c>
      <c r="B70" s="6">
        <f>'Consumption Input'!G20</f>
        <v>494447</v>
      </c>
      <c r="C70" s="6">
        <f>'Consumption Input'!C20</f>
        <v>679342</v>
      </c>
      <c r="D70" s="4">
        <f t="shared" si="1"/>
        <v>0.72783222588916918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9</v>
      </c>
      <c r="B71" s="6">
        <f>'Consumption Input'!G21</f>
        <v>643205</v>
      </c>
      <c r="C71" s="6">
        <f>'Consumption Input'!C21</f>
        <v>927597</v>
      </c>
      <c r="D71" s="4">
        <f t="shared" si="1"/>
        <v>0.69340996143799516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10</v>
      </c>
      <c r="B72" s="6">
        <v>1114742</v>
      </c>
      <c r="C72" s="6">
        <v>1559898</v>
      </c>
      <c r="D72" s="4">
        <f t="shared" si="1"/>
        <v>0.71462493060443699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11</v>
      </c>
      <c r="B73" s="49">
        <v>1207707</v>
      </c>
      <c r="C73" s="49">
        <v>1540109</v>
      </c>
      <c r="D73" s="4">
        <f t="shared" si="1"/>
        <v>0.78416982174638283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44</v>
      </c>
      <c r="B74" s="50">
        <v>770651</v>
      </c>
      <c r="C74" s="50">
        <v>956027</v>
      </c>
      <c r="D74" s="4">
        <f t="shared" si="1"/>
        <v>0.80609752653429245</v>
      </c>
    </row>
    <row r="75" spans="1:21" x14ac:dyDescent="0.25">
      <c r="A75" s="1" t="s">
        <v>45</v>
      </c>
      <c r="B75" s="49">
        <v>456173</v>
      </c>
      <c r="C75" s="49">
        <v>619499</v>
      </c>
      <c r="D75" s="4">
        <f t="shared" si="1"/>
        <v>0.73635792793854393</v>
      </c>
    </row>
    <row r="76" spans="1:21" x14ac:dyDescent="0.25">
      <c r="A76" s="52" t="s">
        <v>46</v>
      </c>
      <c r="B76" s="49">
        <v>345799</v>
      </c>
      <c r="C76" s="49">
        <v>508665</v>
      </c>
      <c r="D76" s="4">
        <f t="shared" si="1"/>
        <v>0.67981677528432272</v>
      </c>
    </row>
    <row r="77" spans="1:21" x14ac:dyDescent="0.25">
      <c r="A77" s="1" t="s">
        <v>47</v>
      </c>
      <c r="B77" s="6">
        <v>406481</v>
      </c>
      <c r="C77" s="6">
        <v>466618</v>
      </c>
      <c r="D77" s="4">
        <f t="shared" si="1"/>
        <v>0.87112155981980977</v>
      </c>
      <c r="E77" s="4"/>
      <c r="F77" s="4"/>
      <c r="I77" s="4"/>
      <c r="L77" s="4"/>
      <c r="O77" s="4"/>
      <c r="R77" s="4"/>
      <c r="U77" s="4"/>
    </row>
    <row r="78" spans="1:21" s="9" customFormat="1" x14ac:dyDescent="0.25">
      <c r="A78" s="1" t="s">
        <v>51</v>
      </c>
      <c r="B78" s="6">
        <v>435205</v>
      </c>
      <c r="C78" s="6">
        <v>496921</v>
      </c>
      <c r="D78" s="4">
        <f t="shared" si="1"/>
        <v>0.87580319608146973</v>
      </c>
      <c r="E78" s="4"/>
      <c r="F78" s="4"/>
      <c r="I78" s="4"/>
      <c r="L78" s="4"/>
      <c r="O78" s="4"/>
      <c r="R78" s="4"/>
      <c r="U78" s="4"/>
    </row>
    <row r="79" spans="1:21" s="9" customFormat="1" x14ac:dyDescent="0.25">
      <c r="A79" s="1" t="s">
        <v>6</v>
      </c>
      <c r="B79" s="6">
        <v>437561</v>
      </c>
      <c r="C79" s="6">
        <v>477721</v>
      </c>
      <c r="D79" s="4">
        <f t="shared" si="1"/>
        <v>0.91593419590095471</v>
      </c>
      <c r="E79" s="4"/>
      <c r="F79" s="4"/>
      <c r="I79" s="4"/>
      <c r="L79" s="4"/>
      <c r="O79" s="4"/>
      <c r="R79" s="4"/>
      <c r="U79" s="4"/>
    </row>
    <row r="80" spans="1:21" x14ac:dyDescent="0.25">
      <c r="A80" s="1" t="s">
        <v>7</v>
      </c>
      <c r="B80" s="6"/>
      <c r="C80" s="6"/>
      <c r="D80" s="4"/>
      <c r="E80" s="4"/>
      <c r="F80" s="4"/>
      <c r="I80" s="4"/>
      <c r="L80" s="4"/>
      <c r="O80" s="4"/>
      <c r="R80" s="4"/>
      <c r="U80" s="4"/>
    </row>
    <row r="81" spans="1:21" x14ac:dyDescent="0.25">
      <c r="A81" s="1"/>
      <c r="B81" s="6"/>
      <c r="C81" s="6"/>
      <c r="D81" s="4"/>
      <c r="E81" s="4"/>
      <c r="F81" s="4"/>
      <c r="I81" s="4"/>
      <c r="L81" s="4"/>
      <c r="O81" s="4"/>
      <c r="R81" s="4"/>
      <c r="U81" s="4"/>
    </row>
    <row r="82" spans="1:21" x14ac:dyDescent="0.25">
      <c r="A82" s="1"/>
      <c r="B82" s="6"/>
      <c r="C82" s="6"/>
      <c r="D82" s="4"/>
      <c r="E82" s="4"/>
      <c r="F82" s="4"/>
      <c r="I82" s="4"/>
      <c r="L82" s="4"/>
      <c r="O82" s="4"/>
      <c r="R82" s="4"/>
      <c r="U82" s="4"/>
    </row>
    <row r="83" spans="1:21" x14ac:dyDescent="0.25">
      <c r="A83" s="1"/>
      <c r="B83" s="6"/>
      <c r="C83" s="6"/>
      <c r="D83" s="4"/>
      <c r="E83" s="4"/>
      <c r="F83" s="4"/>
      <c r="I83" s="4"/>
      <c r="L83" s="4"/>
      <c r="O83" s="4"/>
      <c r="R83" s="4"/>
      <c r="U83" s="4"/>
    </row>
    <row r="84" spans="1:21" x14ac:dyDescent="0.25">
      <c r="A84" s="1"/>
      <c r="B84" s="6"/>
      <c r="C84" s="6"/>
      <c r="D84" s="4"/>
      <c r="E84" s="4"/>
      <c r="F84" s="4"/>
      <c r="I84" s="4"/>
      <c r="L84" s="4"/>
      <c r="O84" s="4"/>
      <c r="R84" s="4"/>
      <c r="U84" s="4"/>
    </row>
    <row r="85" spans="1:21" x14ac:dyDescent="0.25">
      <c r="A85" s="1"/>
      <c r="B85" s="6"/>
      <c r="C85" s="6"/>
      <c r="D85" s="4"/>
      <c r="E85" s="4"/>
      <c r="F85" s="4"/>
      <c r="I85" s="4"/>
      <c r="L85" s="4"/>
      <c r="O85" s="4"/>
      <c r="R85" s="4"/>
      <c r="U85" s="4"/>
    </row>
  </sheetData>
  <mergeCells count="30"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  <mergeCell ref="V8:W8"/>
    <mergeCell ref="D8:E8"/>
    <mergeCell ref="G8:H8"/>
    <mergeCell ref="J8:K8"/>
    <mergeCell ref="M8:N8"/>
    <mergeCell ref="A36:E36"/>
    <mergeCell ref="S11:T11"/>
    <mergeCell ref="V11:W11"/>
    <mergeCell ref="D15:E15"/>
    <mergeCell ref="G15:H15"/>
    <mergeCell ref="J15:K15"/>
    <mergeCell ref="D11:E11"/>
    <mergeCell ref="G11:H11"/>
    <mergeCell ref="J11:K11"/>
    <mergeCell ref="M11:N11"/>
    <mergeCell ref="P11:Q11"/>
    <mergeCell ref="M15:N15"/>
    <mergeCell ref="P15:Q15"/>
    <mergeCell ref="S15:T15"/>
    <mergeCell ref="V15:W15"/>
  </mergeCells>
  <pageMargins left="0.7" right="0.7" top="0.75" bottom="0.75" header="0.3" footer="0.3"/>
  <pageSetup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293"/>
  <sheetViews>
    <sheetView showGridLines="0" topLeftCell="A10" zoomScaleNormal="100" workbookViewId="0">
      <selection activeCell="G31" sqref="G31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61" t="s">
        <v>14</v>
      </c>
      <c r="B1" s="62"/>
      <c r="C1" s="62"/>
      <c r="D1" s="62"/>
      <c r="E1" s="62"/>
      <c r="F1" s="62"/>
      <c r="G1" s="62"/>
      <c r="H1" s="62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ht="15" customHeight="1" x14ac:dyDescent="0.25">
      <c r="A2" s="62"/>
      <c r="B2" s="62"/>
      <c r="C2" s="62"/>
      <c r="D2" s="62"/>
      <c r="E2" s="62"/>
      <c r="F2" s="62"/>
      <c r="G2" s="62"/>
      <c r="H2" s="62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ht="15" customHeight="1" x14ac:dyDescent="0.25">
      <c r="A3" s="62"/>
      <c r="B3" s="62"/>
      <c r="C3" s="62"/>
      <c r="D3" s="62"/>
      <c r="E3" s="62"/>
      <c r="F3" s="62"/>
      <c r="G3" s="62"/>
      <c r="H3" s="62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1:71" ht="15" customHeight="1" x14ac:dyDescent="0.25">
      <c r="A4" s="62"/>
      <c r="B4" s="62"/>
      <c r="C4" s="62"/>
      <c r="D4" s="62"/>
      <c r="E4" s="62"/>
      <c r="F4" s="62"/>
      <c r="G4" s="62"/>
      <c r="H4" s="62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1:71" ht="15" customHeight="1" x14ac:dyDescent="0.25">
      <c r="A5" s="30"/>
      <c r="B5" s="30"/>
      <c r="C5" s="63" t="str">
        <f>C8</f>
        <v>Block Island Utility District</v>
      </c>
      <c r="D5" s="63"/>
      <c r="E5" s="63"/>
      <c r="F5" s="63"/>
      <c r="G5" s="63"/>
      <c r="H5" s="63"/>
      <c r="I5" s="44"/>
      <c r="J5" s="44"/>
      <c r="K5" s="44"/>
      <c r="L5" s="44"/>
      <c r="M5" s="44"/>
      <c r="N5" s="44" t="str">
        <f>+C5</f>
        <v>Block Island Utility District</v>
      </c>
      <c r="O5" s="44"/>
      <c r="P5" s="44"/>
      <c r="Q5" s="44"/>
      <c r="R5" s="44"/>
      <c r="S5" s="44"/>
      <c r="T5" s="44"/>
      <c r="U5" s="44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1:71" ht="15" customHeight="1" x14ac:dyDescent="0.25">
      <c r="A6" s="30"/>
      <c r="B6" s="30"/>
      <c r="C6" s="63"/>
      <c r="D6" s="63"/>
      <c r="E6" s="63"/>
      <c r="F6" s="63"/>
      <c r="G6" s="63"/>
      <c r="H6" s="63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x14ac:dyDescent="0.25">
      <c r="A7" s="31"/>
      <c r="B7" s="31"/>
      <c r="C7" s="31"/>
      <c r="D7" s="31"/>
      <c r="E7" s="31"/>
      <c r="F7" s="31"/>
      <c r="G7" s="31"/>
      <c r="H7" s="31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71" x14ac:dyDescent="0.25">
      <c r="A8" s="31"/>
      <c r="B8" s="32" t="s">
        <v>13</v>
      </c>
      <c r="C8" s="65" t="s">
        <v>41</v>
      </c>
      <c r="D8" s="65"/>
      <c r="E8" s="31"/>
      <c r="F8" s="31"/>
      <c r="G8" s="31"/>
      <c r="H8" s="3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</row>
    <row r="9" spans="1:71" x14ac:dyDescent="0.25">
      <c r="A9" s="31"/>
      <c r="B9" s="32" t="s">
        <v>12</v>
      </c>
      <c r="C9" s="65" t="s">
        <v>37</v>
      </c>
      <c r="D9" s="65"/>
      <c r="E9" s="31"/>
      <c r="F9" s="31"/>
      <c r="G9" s="31"/>
      <c r="H9" s="31"/>
      <c r="I9" s="44"/>
      <c r="J9" s="44"/>
      <c r="K9" s="44"/>
      <c r="L9" s="44"/>
      <c r="M9" s="45"/>
      <c r="N9" s="44"/>
      <c r="O9" s="44"/>
      <c r="P9" s="44"/>
      <c r="Q9" s="44"/>
      <c r="R9" s="44"/>
      <c r="S9" s="44"/>
      <c r="T9" s="44"/>
      <c r="U9" s="44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</row>
    <row r="10" spans="1:71" ht="6.75" customHeight="1" x14ac:dyDescent="0.25">
      <c r="A10" s="31"/>
      <c r="B10" s="31"/>
      <c r="C10" s="31"/>
      <c r="D10" s="31"/>
      <c r="E10" s="31"/>
      <c r="F10" s="31"/>
      <c r="G10" s="31"/>
      <c r="H10" s="31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</row>
    <row r="11" spans="1:71" ht="2.25" customHeight="1" x14ac:dyDescent="0.25">
      <c r="A11" s="33"/>
      <c r="B11" s="60"/>
      <c r="C11" s="60"/>
      <c r="D11" s="60"/>
      <c r="E11" s="60"/>
      <c r="F11" s="60"/>
      <c r="G11" s="60"/>
      <c r="H11" s="60"/>
      <c r="I11" s="46"/>
      <c r="J11" s="46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ht="6.75" customHeight="1" x14ac:dyDescent="0.25">
      <c r="A12" s="31"/>
      <c r="B12" s="31"/>
      <c r="C12" s="31"/>
      <c r="D12" s="31"/>
      <c r="E12" s="31"/>
      <c r="F12" s="31"/>
      <c r="G12" s="31"/>
      <c r="H12" s="31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</row>
    <row r="13" spans="1:71" ht="23.25" x14ac:dyDescent="0.35">
      <c r="A13" s="34"/>
      <c r="B13" s="64" t="str">
        <f>"Input Customer Deliveries ("&amp;C9&amp;")"</f>
        <v>Input Customer Deliveries (kWh)</v>
      </c>
      <c r="C13" s="64"/>
      <c r="D13" s="64"/>
      <c r="E13" s="64"/>
      <c r="F13" s="64"/>
      <c r="G13" s="64"/>
      <c r="H13" s="6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</row>
    <row r="14" spans="1:71" x14ac:dyDescent="0.25">
      <c r="A14" s="34"/>
      <c r="B14" s="58" t="s">
        <v>39</v>
      </c>
      <c r="C14" s="58"/>
      <c r="D14" s="58"/>
      <c r="E14" s="58"/>
      <c r="F14" s="58"/>
      <c r="G14" s="58"/>
      <c r="H14" s="58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</row>
    <row r="15" spans="1:71" x14ac:dyDescent="0.25">
      <c r="A15" s="33"/>
      <c r="B15" s="66" t="s">
        <v>53</v>
      </c>
      <c r="C15" s="66"/>
      <c r="D15" s="66"/>
      <c r="E15" s="33"/>
      <c r="F15" s="66" t="s">
        <v>52</v>
      </c>
      <c r="G15" s="66"/>
      <c r="H15" s="66"/>
      <c r="I15" s="46"/>
      <c r="J15" s="46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</row>
    <row r="16" spans="1:71" x14ac:dyDescent="0.25">
      <c r="A16" s="35" t="s">
        <v>3</v>
      </c>
      <c r="B16" s="18" t="s">
        <v>4</v>
      </c>
      <c r="C16" s="18" t="s">
        <v>5</v>
      </c>
      <c r="D16" s="18"/>
      <c r="E16" s="17"/>
      <c r="F16" s="18" t="s">
        <v>4</v>
      </c>
      <c r="G16" s="18" t="s">
        <v>5</v>
      </c>
      <c r="H16" s="18"/>
      <c r="I16" s="46"/>
      <c r="J16" s="46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</row>
    <row r="17" spans="1:71" x14ac:dyDescent="0.25">
      <c r="A17" s="37" t="s">
        <v>6</v>
      </c>
      <c r="B17" s="20">
        <v>230398</v>
      </c>
      <c r="C17" s="20">
        <v>476112</v>
      </c>
      <c r="D17" s="20"/>
      <c r="E17" s="21"/>
      <c r="F17" s="20">
        <v>222078</v>
      </c>
      <c r="G17" s="20">
        <v>478521</v>
      </c>
      <c r="H17" s="20"/>
      <c r="I17" s="46"/>
      <c r="J17" s="46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</row>
    <row r="18" spans="1:71" x14ac:dyDescent="0.25">
      <c r="A18" s="37" t="s">
        <v>7</v>
      </c>
      <c r="B18" s="20">
        <v>233799</v>
      </c>
      <c r="C18" s="20">
        <v>518215</v>
      </c>
      <c r="D18" s="20"/>
      <c r="E18" s="21"/>
      <c r="F18" s="20">
        <v>233000</v>
      </c>
      <c r="G18" s="20">
        <v>491644</v>
      </c>
      <c r="H18" s="20"/>
      <c r="I18" s="46"/>
      <c r="J18" s="46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1" x14ac:dyDescent="0.25">
      <c r="A19" s="37" t="s">
        <v>8</v>
      </c>
      <c r="B19" s="20">
        <v>215163</v>
      </c>
      <c r="C19" s="20">
        <v>465518</v>
      </c>
      <c r="D19" s="20"/>
      <c r="E19" s="21"/>
      <c r="F19" s="20">
        <v>233112</v>
      </c>
      <c r="G19" s="20">
        <v>450294</v>
      </c>
      <c r="H19" s="20"/>
      <c r="I19" s="46"/>
      <c r="J19" s="46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</row>
    <row r="20" spans="1:71" x14ac:dyDescent="0.25">
      <c r="A20" s="37" t="s">
        <v>2</v>
      </c>
      <c r="B20" s="20">
        <v>256678</v>
      </c>
      <c r="C20" s="20">
        <v>679342</v>
      </c>
      <c r="D20" s="20"/>
      <c r="E20" s="21"/>
      <c r="F20" s="20">
        <v>241101</v>
      </c>
      <c r="G20" s="20">
        <v>494447</v>
      </c>
      <c r="H20" s="20"/>
      <c r="I20" s="46"/>
      <c r="J20" s="46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  <row r="21" spans="1:71" x14ac:dyDescent="0.25">
      <c r="A21" s="37" t="s">
        <v>9</v>
      </c>
      <c r="B21" s="20">
        <v>328170</v>
      </c>
      <c r="C21" s="20">
        <v>927597</v>
      </c>
      <c r="D21" s="20"/>
      <c r="E21" s="21"/>
      <c r="F21" s="20">
        <v>542054</v>
      </c>
      <c r="G21" s="20">
        <v>643205</v>
      </c>
      <c r="H21" s="20"/>
      <c r="I21" s="28" t="s">
        <v>43</v>
      </c>
      <c r="J21" s="28"/>
      <c r="K21" s="44"/>
      <c r="L21" s="44"/>
      <c r="M21" s="44"/>
      <c r="N21" s="44"/>
      <c r="O21" s="44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</row>
    <row r="22" spans="1:71" x14ac:dyDescent="0.25">
      <c r="A22" s="37" t="s">
        <v>10</v>
      </c>
      <c r="B22" s="20">
        <v>581257</v>
      </c>
      <c r="C22" s="20">
        <v>1559898</v>
      </c>
      <c r="D22" s="20"/>
      <c r="E22" s="21"/>
      <c r="F22" s="20">
        <v>993126</v>
      </c>
      <c r="G22" s="20">
        <v>1114792</v>
      </c>
      <c r="H22" s="20"/>
      <c r="I22" s="28"/>
      <c r="J22" s="28"/>
      <c r="K22" s="44"/>
      <c r="L22" s="44"/>
      <c r="M22" s="44"/>
      <c r="N22" s="44"/>
      <c r="O22" s="44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</row>
    <row r="23" spans="1:71" ht="15" customHeight="1" x14ac:dyDescent="0.25">
      <c r="A23" s="37" t="s">
        <v>11</v>
      </c>
      <c r="B23" s="20">
        <v>565281</v>
      </c>
      <c r="C23" s="20">
        <v>1531000</v>
      </c>
      <c r="D23" s="20"/>
      <c r="E23" s="21"/>
      <c r="F23" s="20">
        <v>983202</v>
      </c>
      <c r="G23" s="20">
        <v>1208353</v>
      </c>
      <c r="H23" s="20"/>
      <c r="I23" s="28"/>
      <c r="J23" s="28"/>
      <c r="K23" s="44"/>
      <c r="L23" s="44"/>
      <c r="M23" s="44"/>
      <c r="N23" s="44"/>
      <c r="O23" s="44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</row>
    <row r="24" spans="1:71" x14ac:dyDescent="0.25">
      <c r="A24" s="37" t="s">
        <v>44</v>
      </c>
      <c r="B24" s="20">
        <v>303306</v>
      </c>
      <c r="C24" s="20">
        <v>956027</v>
      </c>
      <c r="D24" s="20"/>
      <c r="E24" s="21"/>
      <c r="F24" s="20">
        <v>602465</v>
      </c>
      <c r="G24" s="20">
        <v>770651</v>
      </c>
      <c r="H24" s="20"/>
      <c r="I24" s="28"/>
      <c r="J24" s="28"/>
      <c r="K24" s="44"/>
      <c r="L24" s="44"/>
      <c r="M24" s="44"/>
      <c r="N24" s="44"/>
      <c r="O24" s="44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</row>
    <row r="25" spans="1:71" ht="15" customHeight="1" x14ac:dyDescent="0.25">
      <c r="A25" s="37" t="s">
        <v>45</v>
      </c>
      <c r="B25" s="20">
        <v>264032</v>
      </c>
      <c r="C25" s="20">
        <v>619499</v>
      </c>
      <c r="D25" s="20"/>
      <c r="E25" s="21"/>
      <c r="F25" s="20">
        <v>484399</v>
      </c>
      <c r="G25" s="20">
        <v>456173</v>
      </c>
      <c r="H25" s="20"/>
      <c r="I25" s="28"/>
      <c r="J25" s="28"/>
      <c r="K25" s="44"/>
      <c r="L25" s="44"/>
      <c r="M25" s="44"/>
      <c r="N25" s="44"/>
      <c r="O25" s="44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</row>
    <row r="26" spans="1:71" ht="15" customHeight="1" x14ac:dyDescent="0.25">
      <c r="A26" s="37" t="s">
        <v>46</v>
      </c>
      <c r="B26" s="20">
        <v>236074</v>
      </c>
      <c r="C26" s="20">
        <v>508665</v>
      </c>
      <c r="D26" s="20"/>
      <c r="E26" s="21"/>
      <c r="F26" s="20">
        <v>420756</v>
      </c>
      <c r="G26" s="20">
        <v>345799</v>
      </c>
      <c r="H26" s="20"/>
      <c r="I26" s="28"/>
      <c r="J26" s="28"/>
      <c r="K26" s="44"/>
      <c r="L26" s="44"/>
      <c r="M26" s="44"/>
      <c r="N26" s="44"/>
      <c r="O26" s="44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</row>
    <row r="27" spans="1:71" ht="15" customHeight="1" x14ac:dyDescent="0.25">
      <c r="A27" s="37" t="s">
        <v>47</v>
      </c>
      <c r="B27" s="20">
        <v>282865</v>
      </c>
      <c r="C27" s="20">
        <v>582461</v>
      </c>
      <c r="D27" s="20"/>
      <c r="E27" s="21"/>
      <c r="F27" s="20">
        <v>466618</v>
      </c>
      <c r="G27" s="20">
        <v>406481</v>
      </c>
      <c r="H27" s="20"/>
      <c r="I27" s="28"/>
      <c r="J27" s="28"/>
      <c r="K27" s="44"/>
      <c r="L27" s="44"/>
      <c r="M27" s="44"/>
      <c r="N27" s="44"/>
      <c r="O27" s="44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</row>
    <row r="28" spans="1:71" ht="15" customHeight="1" x14ac:dyDescent="0.25">
      <c r="A28" s="37" t="s">
        <v>51</v>
      </c>
      <c r="B28" s="20">
        <v>230192</v>
      </c>
      <c r="C28" s="20">
        <v>496921</v>
      </c>
      <c r="D28" s="53">
        <v>2020</v>
      </c>
      <c r="E28" s="21"/>
      <c r="F28" s="20">
        <v>475698</v>
      </c>
      <c r="G28" s="20">
        <v>435205</v>
      </c>
      <c r="H28" s="53">
        <v>2021</v>
      </c>
      <c r="I28" s="28"/>
      <c r="J28" s="28"/>
      <c r="K28" s="44"/>
      <c r="L28" s="44"/>
      <c r="M28" s="44"/>
      <c r="N28" s="44"/>
      <c r="O28" s="44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</row>
    <row r="29" spans="1:71" ht="15" customHeight="1" x14ac:dyDescent="0.25">
      <c r="A29" s="37" t="s">
        <v>6</v>
      </c>
      <c r="B29" s="20">
        <v>222878</v>
      </c>
      <c r="C29" s="20">
        <v>477721</v>
      </c>
      <c r="D29" s="53">
        <v>2020</v>
      </c>
      <c r="E29" s="21"/>
      <c r="F29" s="20">
        <v>433814</v>
      </c>
      <c r="G29" s="20">
        <v>437561</v>
      </c>
      <c r="H29" s="53">
        <v>2021</v>
      </c>
      <c r="I29" s="28"/>
      <c r="J29" s="28"/>
      <c r="K29" s="44"/>
      <c r="L29" s="44"/>
      <c r="M29" s="44"/>
      <c r="N29" s="44"/>
      <c r="O29" s="44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</row>
    <row r="30" spans="1:71" ht="15" customHeight="1" x14ac:dyDescent="0.25">
      <c r="A30" s="37" t="s">
        <v>7</v>
      </c>
      <c r="B30" s="20">
        <v>234385</v>
      </c>
      <c r="C30" s="20">
        <v>493455</v>
      </c>
      <c r="D30" s="53">
        <v>2020</v>
      </c>
      <c r="E30" s="21"/>
      <c r="F30" s="20">
        <v>411236</v>
      </c>
      <c r="G30" s="20">
        <v>390447</v>
      </c>
      <c r="H30" s="53">
        <v>2021</v>
      </c>
      <c r="I30" s="28"/>
      <c r="J30" s="28"/>
      <c r="K30" s="44"/>
      <c r="L30" s="44"/>
      <c r="M30" s="44"/>
      <c r="N30" s="44"/>
      <c r="O30" s="44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</row>
    <row r="31" spans="1:71" ht="15" customHeight="1" x14ac:dyDescent="0.25">
      <c r="A31" s="31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</row>
    <row r="32" spans="1:71" ht="15" customHeight="1" x14ac:dyDescent="0.25">
      <c r="A32" s="33"/>
      <c r="B32" s="59"/>
      <c r="C32" s="59"/>
      <c r="D32" s="59"/>
      <c r="E32" s="59"/>
      <c r="F32" s="59"/>
      <c r="G32" s="59"/>
      <c r="H32" s="59"/>
      <c r="I32" s="28"/>
      <c r="J32" s="28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</row>
    <row r="33" spans="1:71" ht="15" customHeight="1" x14ac:dyDescent="0.25">
      <c r="A33" s="31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</row>
    <row r="34" spans="1:71" ht="23.25" x14ac:dyDescent="0.35">
      <c r="A34" s="34"/>
      <c r="B34" s="64"/>
      <c r="C34" s="64"/>
      <c r="D34" s="64"/>
      <c r="E34" s="64"/>
      <c r="F34" s="64"/>
      <c r="G34" s="64"/>
      <c r="H34" s="64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</row>
    <row r="35" spans="1:71" x14ac:dyDescent="0.25">
      <c r="A35" s="34"/>
      <c r="B35" s="58"/>
      <c r="C35" s="58"/>
      <c r="D35" s="58"/>
      <c r="E35" s="58"/>
      <c r="F35" s="58"/>
      <c r="G35" s="58"/>
      <c r="H35" s="58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</row>
    <row r="36" spans="1:71" x14ac:dyDescent="0.25">
      <c r="A36" s="34"/>
      <c r="B36" s="31"/>
      <c r="C36" s="35"/>
      <c r="D36" s="36"/>
      <c r="E36" s="36"/>
      <c r="F36" s="36"/>
      <c r="G36" s="36"/>
      <c r="H36" s="31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</row>
    <row r="37" spans="1:71" x14ac:dyDescent="0.25">
      <c r="A37" s="34"/>
      <c r="B37" s="31"/>
      <c r="C37" s="37"/>
      <c r="D37" s="36"/>
      <c r="E37" s="36"/>
      <c r="F37" s="36"/>
      <c r="G37" s="36"/>
      <c r="H37" s="29"/>
      <c r="I37" s="28"/>
      <c r="J37" s="28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</row>
    <row r="38" spans="1:71" x14ac:dyDescent="0.25">
      <c r="A38" s="34"/>
      <c r="B38" s="31"/>
      <c r="C38" s="37"/>
      <c r="D38" s="36"/>
      <c r="E38" s="36"/>
      <c r="F38" s="36"/>
      <c r="G38" s="36"/>
      <c r="H38" s="29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</row>
    <row r="39" spans="1:71" x14ac:dyDescent="0.25">
      <c r="A39" s="34"/>
      <c r="B39" s="31"/>
      <c r="C39" s="37"/>
      <c r="D39" s="36"/>
      <c r="E39" s="36"/>
      <c r="F39" s="36"/>
      <c r="G39" s="36"/>
      <c r="H39" s="29"/>
      <c r="I39" s="28"/>
      <c r="J39" s="28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</row>
    <row r="40" spans="1:71" x14ac:dyDescent="0.25">
      <c r="A40" s="34"/>
      <c r="B40" s="31"/>
      <c r="C40" s="37"/>
      <c r="D40" s="36"/>
      <c r="E40" s="36"/>
      <c r="F40" s="36"/>
      <c r="G40" s="36"/>
      <c r="H40" s="29"/>
      <c r="I40" s="28"/>
      <c r="J40" s="28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</row>
    <row r="41" spans="1:71" x14ac:dyDescent="0.25">
      <c r="A41" s="34"/>
      <c r="B41" s="31"/>
      <c r="C41" s="37"/>
      <c r="D41" s="36"/>
      <c r="E41" s="36"/>
      <c r="F41" s="36"/>
      <c r="G41" s="36"/>
      <c r="H41" s="29"/>
      <c r="I41" s="28"/>
      <c r="J41" s="28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</row>
    <row r="42" spans="1:71" x14ac:dyDescent="0.25">
      <c r="A42" s="34"/>
      <c r="B42" s="31"/>
      <c r="C42" s="37"/>
      <c r="D42" s="36"/>
      <c r="E42" s="36"/>
      <c r="F42" s="36"/>
      <c r="G42" s="36"/>
      <c r="H42" s="29"/>
      <c r="I42" s="28"/>
      <c r="J42" s="2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</row>
    <row r="43" spans="1:71" x14ac:dyDescent="0.25">
      <c r="A43" s="34"/>
      <c r="B43" s="31"/>
      <c r="C43" s="37"/>
      <c r="D43" s="36"/>
      <c r="E43" s="36"/>
      <c r="F43" s="36"/>
      <c r="G43" s="36"/>
      <c r="H43" s="29"/>
      <c r="I43" s="28"/>
      <c r="J43" s="28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</row>
    <row r="44" spans="1:71" x14ac:dyDescent="0.25">
      <c r="A44" s="34"/>
      <c r="B44" s="31"/>
      <c r="C44" s="31"/>
      <c r="D44" s="36"/>
      <c r="E44" s="36"/>
      <c r="F44" s="36"/>
      <c r="G44" s="36"/>
      <c r="H44" s="28"/>
      <c r="I44" s="28"/>
      <c r="J44" s="28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</row>
    <row r="45" spans="1:71" x14ac:dyDescent="0.25">
      <c r="A45" s="34"/>
      <c r="B45" s="31"/>
      <c r="C45" s="31"/>
      <c r="D45" s="28"/>
      <c r="E45" s="28"/>
      <c r="F45" s="28"/>
      <c r="G45" s="28"/>
      <c r="H45" s="28"/>
      <c r="I45" s="28"/>
      <c r="J45" s="28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</row>
    <row r="46" spans="1:71" x14ac:dyDescent="0.25">
      <c r="A46" s="31"/>
      <c r="B46" s="31"/>
      <c r="C46" s="31"/>
      <c r="D46" s="28"/>
      <c r="E46" s="28"/>
      <c r="F46" s="28"/>
      <c r="G46" s="28"/>
      <c r="H46" s="28"/>
      <c r="I46" s="28"/>
      <c r="J46" s="28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</row>
    <row r="47" spans="1:71" x14ac:dyDescent="0.25">
      <c r="A47" s="31"/>
      <c r="B47" s="31"/>
      <c r="C47" s="3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</row>
    <row r="48" spans="1:71" x14ac:dyDescent="0.25">
      <c r="A48" s="31"/>
      <c r="B48" s="31"/>
      <c r="C48" s="3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</row>
    <row r="49" spans="1:71" x14ac:dyDescent="0.25">
      <c r="A49" s="31"/>
      <c r="B49" s="31"/>
      <c r="C49" s="3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</row>
    <row r="50" spans="1:71" x14ac:dyDescent="0.25">
      <c r="A50" s="31"/>
      <c r="B50" s="31"/>
      <c r="C50" s="31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</row>
    <row r="51" spans="1:71" x14ac:dyDescent="0.25">
      <c r="A51" s="31"/>
      <c r="B51" s="31"/>
      <c r="C51" s="3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</row>
    <row r="52" spans="1:71" x14ac:dyDescent="0.25">
      <c r="A52" s="31"/>
      <c r="B52" s="31"/>
      <c r="C52" s="3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</row>
    <row r="53" spans="1:71" x14ac:dyDescent="0.25">
      <c r="A53" s="31"/>
      <c r="B53" s="31"/>
      <c r="C53" s="3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1" x14ac:dyDescent="0.25">
      <c r="A54" s="31"/>
      <c r="B54" s="31"/>
      <c r="C54" s="3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</row>
    <row r="55" spans="1:71" x14ac:dyDescent="0.25">
      <c r="A55" s="31"/>
      <c r="B55" s="31"/>
      <c r="C55" s="3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</row>
    <row r="56" spans="1:71" x14ac:dyDescent="0.25">
      <c r="A56" s="31"/>
      <c r="B56" s="31"/>
      <c r="C56" s="3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</row>
    <row r="57" spans="1:71" x14ac:dyDescent="0.25">
      <c r="A57" s="31"/>
      <c r="B57" s="31"/>
      <c r="C57" s="3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</row>
    <row r="58" spans="1:71" x14ac:dyDescent="0.25">
      <c r="A58" s="31"/>
      <c r="B58" s="31"/>
      <c r="C58" s="31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</row>
    <row r="59" spans="1:71" x14ac:dyDescent="0.25">
      <c r="A59" s="31"/>
      <c r="B59" s="31"/>
      <c r="C59" s="3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</row>
    <row r="60" spans="1:71" x14ac:dyDescent="0.25">
      <c r="A60" s="31"/>
      <c r="B60" s="31"/>
      <c r="C60" s="3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</row>
    <row r="61" spans="1:71" x14ac:dyDescent="0.25">
      <c r="A61" s="31"/>
      <c r="B61" s="31"/>
      <c r="C61" s="3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</row>
    <row r="62" spans="1:71" x14ac:dyDescent="0.25">
      <c r="A62" s="31"/>
      <c r="B62" s="31"/>
      <c r="C62" s="3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</row>
    <row r="63" spans="1:71" x14ac:dyDescent="0.25">
      <c r="A63" s="31"/>
      <c r="B63" s="31"/>
      <c r="C63" s="3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</row>
    <row r="64" spans="1:71" x14ac:dyDescent="0.25">
      <c r="A64" s="31"/>
      <c r="B64" s="31"/>
      <c r="C64" s="31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</row>
    <row r="65" spans="1:71" x14ac:dyDescent="0.25">
      <c r="A65" s="31"/>
      <c r="B65" s="31"/>
      <c r="C65" s="31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</row>
    <row r="66" spans="1:71" x14ac:dyDescent="0.25">
      <c r="A66" s="31"/>
      <c r="B66" s="31"/>
      <c r="C66" s="31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</row>
    <row r="67" spans="1:71" x14ac:dyDescent="0.25">
      <c r="A67" s="31"/>
      <c r="B67" s="31"/>
      <c r="C67" s="31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</row>
    <row r="68" spans="1:71" x14ac:dyDescent="0.25">
      <c r="A68" s="31"/>
      <c r="B68" s="31"/>
      <c r="C68" s="31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</row>
    <row r="69" spans="1:71" x14ac:dyDescent="0.25">
      <c r="A69" s="31"/>
      <c r="B69" s="31"/>
      <c r="C69" s="31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</row>
    <row r="70" spans="1:71" x14ac:dyDescent="0.25">
      <c r="A70" s="31"/>
      <c r="B70" s="31"/>
      <c r="C70" s="31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</row>
    <row r="71" spans="1:71" x14ac:dyDescent="0.25"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</row>
    <row r="72" spans="1:71" x14ac:dyDescent="0.25"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</row>
    <row r="73" spans="1:71" x14ac:dyDescent="0.25"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</row>
    <row r="74" spans="1:71" x14ac:dyDescent="0.25"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</row>
    <row r="75" spans="1:71" x14ac:dyDescent="0.25"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</row>
    <row r="76" spans="1:71" x14ac:dyDescent="0.25"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</row>
    <row r="77" spans="1:71" x14ac:dyDescent="0.25"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</row>
    <row r="78" spans="1:71" x14ac:dyDescent="0.25"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</row>
    <row r="79" spans="1:71" x14ac:dyDescent="0.25"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</row>
    <row r="80" spans="1:71" x14ac:dyDescent="0.25"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</row>
    <row r="81" spans="9:71" x14ac:dyDescent="0.25"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</row>
    <row r="82" spans="9:71" x14ac:dyDescent="0.25"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</row>
    <row r="83" spans="9:71" x14ac:dyDescent="0.25"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</row>
    <row r="84" spans="9:71" x14ac:dyDescent="0.25"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</row>
    <row r="85" spans="9:71" x14ac:dyDescent="0.25"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</row>
    <row r="86" spans="9:71" x14ac:dyDescent="0.25"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</row>
    <row r="87" spans="9:71" x14ac:dyDescent="0.25"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</row>
    <row r="88" spans="9:71" x14ac:dyDescent="0.25"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</row>
    <row r="89" spans="9:71" x14ac:dyDescent="0.25"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</row>
    <row r="90" spans="9:71" x14ac:dyDescent="0.25"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</row>
    <row r="91" spans="9:71" x14ac:dyDescent="0.25"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</row>
    <row r="92" spans="9:71" x14ac:dyDescent="0.25"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</row>
    <row r="93" spans="9:71" x14ac:dyDescent="0.25"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</row>
    <row r="94" spans="9:71" x14ac:dyDescent="0.25"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</row>
    <row r="95" spans="9:71" x14ac:dyDescent="0.25"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</row>
    <row r="96" spans="9:71" x14ac:dyDescent="0.25"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</row>
    <row r="97" spans="9:71" x14ac:dyDescent="0.25"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</row>
    <row r="98" spans="9:71" x14ac:dyDescent="0.25"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</row>
    <row r="99" spans="9:71" x14ac:dyDescent="0.25"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</row>
    <row r="100" spans="9:71" x14ac:dyDescent="0.25"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</row>
    <row r="101" spans="9:71" x14ac:dyDescent="0.25"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</row>
    <row r="102" spans="9:71" x14ac:dyDescent="0.25"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</row>
    <row r="103" spans="9:71" x14ac:dyDescent="0.25"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</row>
    <row r="104" spans="9:71" x14ac:dyDescent="0.25"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</row>
    <row r="105" spans="9:71" x14ac:dyDescent="0.25"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</row>
    <row r="106" spans="9:71" x14ac:dyDescent="0.25"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</row>
    <row r="107" spans="9:71" x14ac:dyDescent="0.25"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</row>
    <row r="108" spans="9:71" x14ac:dyDescent="0.25"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</row>
    <row r="109" spans="9:71" x14ac:dyDescent="0.25"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</row>
    <row r="110" spans="9:71" x14ac:dyDescent="0.25"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</row>
    <row r="111" spans="9:71" x14ac:dyDescent="0.25"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</row>
    <row r="112" spans="9:71" x14ac:dyDescent="0.25"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</row>
    <row r="113" spans="9:71" x14ac:dyDescent="0.25"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</row>
    <row r="114" spans="9:71" x14ac:dyDescent="0.25"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</row>
    <row r="115" spans="9:71" x14ac:dyDescent="0.25"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</row>
    <row r="116" spans="9:71" x14ac:dyDescent="0.25"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</row>
    <row r="117" spans="9:71" x14ac:dyDescent="0.25"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</row>
    <row r="118" spans="9:71" x14ac:dyDescent="0.25"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</row>
    <row r="119" spans="9:71" x14ac:dyDescent="0.25"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</row>
    <row r="120" spans="9:71" x14ac:dyDescent="0.25"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</row>
    <row r="121" spans="9:71" x14ac:dyDescent="0.25"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</row>
    <row r="122" spans="9:71" x14ac:dyDescent="0.25"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</row>
    <row r="123" spans="9:71" x14ac:dyDescent="0.25"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</row>
    <row r="124" spans="9:71" x14ac:dyDescent="0.25"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</row>
    <row r="125" spans="9:71" x14ac:dyDescent="0.25"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</row>
    <row r="126" spans="9:71" x14ac:dyDescent="0.25"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</row>
    <row r="127" spans="9:71" x14ac:dyDescent="0.25"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</row>
    <row r="128" spans="9:71" x14ac:dyDescent="0.25"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</row>
    <row r="129" spans="9:71" x14ac:dyDescent="0.25"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</row>
    <row r="130" spans="9:71" x14ac:dyDescent="0.25"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</row>
    <row r="131" spans="9:71" x14ac:dyDescent="0.25"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</row>
    <row r="132" spans="9:71" x14ac:dyDescent="0.25"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</row>
    <row r="133" spans="9:71" x14ac:dyDescent="0.25"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</row>
    <row r="134" spans="9:71" x14ac:dyDescent="0.25"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</row>
    <row r="135" spans="9:71" x14ac:dyDescent="0.25"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</row>
    <row r="136" spans="9:71" x14ac:dyDescent="0.25"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</row>
    <row r="137" spans="9:71" x14ac:dyDescent="0.25"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</row>
    <row r="138" spans="9:71" x14ac:dyDescent="0.25"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</row>
    <row r="139" spans="9:71" x14ac:dyDescent="0.25"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</row>
    <row r="140" spans="9:71" x14ac:dyDescent="0.25"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</row>
    <row r="141" spans="9:71" x14ac:dyDescent="0.25"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</row>
    <row r="142" spans="9:71" x14ac:dyDescent="0.25"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</row>
    <row r="143" spans="9:71" x14ac:dyDescent="0.25"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</row>
    <row r="144" spans="9:71" x14ac:dyDescent="0.25"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</row>
    <row r="145" spans="9:71" x14ac:dyDescent="0.25"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</row>
    <row r="146" spans="9:71" x14ac:dyDescent="0.25"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</row>
    <row r="147" spans="9:71" x14ac:dyDescent="0.25"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</row>
    <row r="148" spans="9:71" x14ac:dyDescent="0.25"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</row>
    <row r="149" spans="9:71" x14ac:dyDescent="0.25"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9:71" x14ac:dyDescent="0.25"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</row>
    <row r="151" spans="9:71" x14ac:dyDescent="0.25"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</row>
    <row r="152" spans="9:71" x14ac:dyDescent="0.25"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</row>
    <row r="153" spans="9:71" x14ac:dyDescent="0.25"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</row>
    <row r="154" spans="9:71" x14ac:dyDescent="0.25"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</row>
    <row r="155" spans="9:71" x14ac:dyDescent="0.25"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</row>
    <row r="156" spans="9:71" x14ac:dyDescent="0.25"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</row>
    <row r="157" spans="9:71" x14ac:dyDescent="0.25"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</row>
    <row r="158" spans="9:71" x14ac:dyDescent="0.25"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</row>
    <row r="159" spans="9:71" x14ac:dyDescent="0.25"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</row>
    <row r="160" spans="9:71" x14ac:dyDescent="0.25"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</row>
    <row r="161" spans="9:71" x14ac:dyDescent="0.25"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</row>
    <row r="162" spans="9:71" x14ac:dyDescent="0.25"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</row>
    <row r="163" spans="9:71" x14ac:dyDescent="0.25"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</row>
    <row r="164" spans="9:71" x14ac:dyDescent="0.25"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</row>
    <row r="165" spans="9:71" x14ac:dyDescent="0.25"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</row>
    <row r="166" spans="9:71" x14ac:dyDescent="0.25"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</row>
    <row r="167" spans="9:71" x14ac:dyDescent="0.25"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</row>
    <row r="168" spans="9:71" x14ac:dyDescent="0.25"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</row>
    <row r="169" spans="9:71" x14ac:dyDescent="0.25"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</row>
    <row r="170" spans="9:71" x14ac:dyDescent="0.25"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</row>
    <row r="171" spans="9:71" x14ac:dyDescent="0.25"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</row>
    <row r="172" spans="9:71" x14ac:dyDescent="0.25"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</row>
    <row r="173" spans="9:71" x14ac:dyDescent="0.25"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</row>
    <row r="174" spans="9:71" x14ac:dyDescent="0.25"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</row>
    <row r="175" spans="9:71" x14ac:dyDescent="0.25"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</row>
    <row r="176" spans="9:71" x14ac:dyDescent="0.25"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</row>
    <row r="177" spans="9:71" x14ac:dyDescent="0.25"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</row>
    <row r="178" spans="9:71" x14ac:dyDescent="0.25"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</row>
    <row r="179" spans="9:71" x14ac:dyDescent="0.25"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</row>
    <row r="180" spans="9:71" x14ac:dyDescent="0.25"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</row>
    <row r="181" spans="9:71" x14ac:dyDescent="0.25"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</row>
    <row r="182" spans="9:71" x14ac:dyDescent="0.25"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</row>
    <row r="183" spans="9:71" x14ac:dyDescent="0.25"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</row>
    <row r="184" spans="9:71" x14ac:dyDescent="0.25"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</row>
    <row r="185" spans="9:71" x14ac:dyDescent="0.25"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</row>
    <row r="186" spans="9:71" x14ac:dyDescent="0.25"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</row>
    <row r="187" spans="9:71" x14ac:dyDescent="0.25"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</row>
    <row r="188" spans="9:71" x14ac:dyDescent="0.25"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</row>
    <row r="189" spans="9:71" x14ac:dyDescent="0.25"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</row>
    <row r="190" spans="9:71" x14ac:dyDescent="0.25"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</row>
    <row r="191" spans="9:71" x14ac:dyDescent="0.25"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</row>
    <row r="192" spans="9:71" x14ac:dyDescent="0.25"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</row>
    <row r="193" spans="9:71" x14ac:dyDescent="0.25"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</row>
    <row r="194" spans="9:71" x14ac:dyDescent="0.25"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</row>
    <row r="195" spans="9:71" x14ac:dyDescent="0.25"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</row>
    <row r="196" spans="9:71" x14ac:dyDescent="0.25"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</row>
    <row r="197" spans="9:71" x14ac:dyDescent="0.25"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</row>
    <row r="198" spans="9:71" x14ac:dyDescent="0.25"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</row>
    <row r="199" spans="9:71" x14ac:dyDescent="0.25"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</row>
    <row r="200" spans="9:71" x14ac:dyDescent="0.25"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</row>
    <row r="201" spans="9:71" x14ac:dyDescent="0.25"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</row>
    <row r="202" spans="9:71" x14ac:dyDescent="0.25"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</row>
    <row r="203" spans="9:71" x14ac:dyDescent="0.25"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</row>
    <row r="204" spans="9:71" x14ac:dyDescent="0.25"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</row>
    <row r="205" spans="9:71" x14ac:dyDescent="0.25"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</row>
    <row r="206" spans="9:71" x14ac:dyDescent="0.25"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</row>
    <row r="207" spans="9:71" x14ac:dyDescent="0.25"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</row>
    <row r="208" spans="9:71" x14ac:dyDescent="0.25"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</row>
    <row r="209" spans="9:71" x14ac:dyDescent="0.25"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</row>
    <row r="210" spans="9:71" x14ac:dyDescent="0.25"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</row>
    <row r="211" spans="9:71" x14ac:dyDescent="0.25"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</row>
    <row r="212" spans="9:71" x14ac:dyDescent="0.25"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</row>
    <row r="213" spans="9:71" x14ac:dyDescent="0.25"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</row>
    <row r="214" spans="9:71" x14ac:dyDescent="0.25"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</row>
    <row r="215" spans="9:71" x14ac:dyDescent="0.25"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</row>
    <row r="216" spans="9:71" x14ac:dyDescent="0.25"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</row>
    <row r="217" spans="9:71" x14ac:dyDescent="0.25"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</row>
    <row r="218" spans="9:71" x14ac:dyDescent="0.25"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</row>
    <row r="219" spans="9:71" x14ac:dyDescent="0.25"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</row>
    <row r="220" spans="9:71" x14ac:dyDescent="0.25"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</row>
    <row r="221" spans="9:71" x14ac:dyDescent="0.25"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</row>
    <row r="222" spans="9:71" x14ac:dyDescent="0.25"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</row>
    <row r="223" spans="9:71" x14ac:dyDescent="0.25"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</row>
    <row r="224" spans="9:71" x14ac:dyDescent="0.25"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</row>
    <row r="225" spans="9:71" x14ac:dyDescent="0.25"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</row>
    <row r="226" spans="9:71" x14ac:dyDescent="0.25"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</row>
    <row r="227" spans="9:71" x14ac:dyDescent="0.25"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</row>
    <row r="228" spans="9:71" x14ac:dyDescent="0.25"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</row>
    <row r="229" spans="9:71" x14ac:dyDescent="0.25"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</row>
    <row r="230" spans="9:71" x14ac:dyDescent="0.25"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</row>
    <row r="231" spans="9:71" x14ac:dyDescent="0.25"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</row>
    <row r="232" spans="9:71" x14ac:dyDescent="0.25"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</row>
    <row r="233" spans="9:71" x14ac:dyDescent="0.25"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</row>
    <row r="234" spans="9:71" x14ac:dyDescent="0.25"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</row>
    <row r="235" spans="9:71" x14ac:dyDescent="0.25"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</row>
    <row r="236" spans="9:71" x14ac:dyDescent="0.25"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</row>
    <row r="237" spans="9:71" x14ac:dyDescent="0.25"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</row>
    <row r="238" spans="9:71" x14ac:dyDescent="0.25"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</row>
    <row r="239" spans="9:71" x14ac:dyDescent="0.25"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</row>
    <row r="240" spans="9:71" x14ac:dyDescent="0.25"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</row>
    <row r="241" spans="9:71" x14ac:dyDescent="0.25"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</row>
    <row r="242" spans="9:71" x14ac:dyDescent="0.25"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</row>
    <row r="243" spans="9:71" x14ac:dyDescent="0.25"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</row>
    <row r="244" spans="9:71" x14ac:dyDescent="0.25"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</row>
    <row r="245" spans="9:71" x14ac:dyDescent="0.25"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</row>
    <row r="246" spans="9:71" x14ac:dyDescent="0.25"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</row>
    <row r="247" spans="9:71" x14ac:dyDescent="0.25"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</row>
    <row r="248" spans="9:71" x14ac:dyDescent="0.25"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</row>
    <row r="249" spans="9:71" x14ac:dyDescent="0.25"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</row>
    <row r="250" spans="9:71" x14ac:dyDescent="0.25"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</row>
    <row r="251" spans="9:71" x14ac:dyDescent="0.25"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</row>
    <row r="252" spans="9:71" x14ac:dyDescent="0.25"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</row>
    <row r="253" spans="9:71" x14ac:dyDescent="0.25"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</row>
    <row r="254" spans="9:71" x14ac:dyDescent="0.25"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</row>
    <row r="255" spans="9:71" x14ac:dyDescent="0.25"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</row>
    <row r="256" spans="9:71" x14ac:dyDescent="0.25"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</row>
    <row r="257" spans="9:71" x14ac:dyDescent="0.25"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</row>
    <row r="258" spans="9:71" x14ac:dyDescent="0.25"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</row>
    <row r="259" spans="9:71" x14ac:dyDescent="0.25"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</row>
    <row r="260" spans="9:71" x14ac:dyDescent="0.25"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</row>
    <row r="261" spans="9:71" x14ac:dyDescent="0.25"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</row>
    <row r="262" spans="9:71" x14ac:dyDescent="0.25"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</row>
    <row r="263" spans="9:71" x14ac:dyDescent="0.25"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</row>
    <row r="264" spans="9:71" x14ac:dyDescent="0.25"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</row>
    <row r="265" spans="9:71" x14ac:dyDescent="0.25"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</row>
    <row r="266" spans="9:71" x14ac:dyDescent="0.25"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</row>
    <row r="267" spans="9:71" x14ac:dyDescent="0.25"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</row>
    <row r="268" spans="9:71" x14ac:dyDescent="0.25"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</row>
    <row r="269" spans="9:71" x14ac:dyDescent="0.25"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</row>
    <row r="270" spans="9:71" x14ac:dyDescent="0.25"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</row>
    <row r="271" spans="9:71" x14ac:dyDescent="0.25"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</row>
    <row r="272" spans="9:71" x14ac:dyDescent="0.25"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</row>
    <row r="273" spans="9:71" x14ac:dyDescent="0.25"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</row>
    <row r="274" spans="9:71" x14ac:dyDescent="0.25"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</row>
    <row r="275" spans="9:71" x14ac:dyDescent="0.25"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</row>
    <row r="276" spans="9:71" x14ac:dyDescent="0.25"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</row>
    <row r="277" spans="9:71" x14ac:dyDescent="0.25"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</row>
    <row r="278" spans="9:71" x14ac:dyDescent="0.25"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</row>
    <row r="279" spans="9:71" x14ac:dyDescent="0.25"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</row>
    <row r="280" spans="9:71" x14ac:dyDescent="0.25"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</row>
    <row r="281" spans="9:71" x14ac:dyDescent="0.25"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</row>
    <row r="282" spans="9:71" x14ac:dyDescent="0.25"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</row>
    <row r="283" spans="9:71" x14ac:dyDescent="0.25"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</row>
    <row r="284" spans="9:71" x14ac:dyDescent="0.25"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</row>
    <row r="285" spans="9:71" x14ac:dyDescent="0.25"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</row>
    <row r="286" spans="9:71" x14ac:dyDescent="0.25"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</row>
    <row r="287" spans="9:71" x14ac:dyDescent="0.25"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</row>
    <row r="288" spans="9:71" x14ac:dyDescent="0.25"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</row>
    <row r="289" spans="9:71" x14ac:dyDescent="0.25"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</row>
    <row r="290" spans="9:71" x14ac:dyDescent="0.25"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</row>
    <row r="291" spans="9:71" x14ac:dyDescent="0.25"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</row>
    <row r="292" spans="9:71" x14ac:dyDescent="0.25"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</row>
    <row r="293" spans="9:71" x14ac:dyDescent="0.25"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</row>
  </sheetData>
  <mergeCells count="12">
    <mergeCell ref="B35:H35"/>
    <mergeCell ref="B32:H32"/>
    <mergeCell ref="B11:H11"/>
    <mergeCell ref="A1:H4"/>
    <mergeCell ref="C5:H6"/>
    <mergeCell ref="B34:H34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X81"/>
  <sheetViews>
    <sheetView tabSelected="1" zoomScaleNormal="100" workbookViewId="0">
      <selection activeCell="M9" sqref="M9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9" width="9.140625" style="29"/>
    <col min="20" max="16384" width="9.140625" style="8"/>
  </cols>
  <sheetData>
    <row r="1" spans="1:24" ht="23.25" x14ac:dyDescent="0.35">
      <c r="A1" s="39" t="s">
        <v>16</v>
      </c>
      <c r="B1" s="31"/>
      <c r="C1" s="31"/>
      <c r="D1" s="31"/>
      <c r="E1" s="31"/>
      <c r="F1" s="31"/>
      <c r="G1" s="47" t="str">
        <f>+'Consumption Input'!N5</f>
        <v>Block Island Utility District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29"/>
      <c r="U1" s="29"/>
      <c r="V1" s="29"/>
      <c r="W1" s="29"/>
      <c r="X1" s="29"/>
    </row>
    <row r="2" spans="1:24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29"/>
      <c r="U2" s="29"/>
      <c r="V2" s="29"/>
      <c r="W2" s="29"/>
      <c r="X2" s="29"/>
    </row>
    <row r="3" spans="1:24" ht="18.75" x14ac:dyDescent="0.3">
      <c r="A3" s="31"/>
      <c r="B3" s="40" t="s">
        <v>17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29"/>
      <c r="U3" s="29"/>
      <c r="V3" s="29"/>
      <c r="W3" s="29"/>
      <c r="X3" s="29"/>
    </row>
    <row r="4" spans="1:24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29"/>
      <c r="U4" s="29"/>
      <c r="V4" s="29"/>
      <c r="W4" s="29"/>
      <c r="X4" s="29"/>
    </row>
    <row r="5" spans="1:24" x14ac:dyDescent="0.25">
      <c r="A5" s="31"/>
      <c r="B5" s="31"/>
      <c r="C5" s="31" t="s">
        <v>18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29"/>
      <c r="U5" s="29"/>
      <c r="V5" s="29"/>
      <c r="W5" s="29"/>
      <c r="X5" s="29"/>
    </row>
    <row r="6" spans="1:24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29"/>
      <c r="U6" s="29"/>
      <c r="V6" s="29"/>
      <c r="W6" s="29"/>
      <c r="X6" s="29"/>
    </row>
    <row r="7" spans="1:24" x14ac:dyDescent="0.25">
      <c r="N7" s="8"/>
      <c r="T7" s="29"/>
      <c r="U7" s="29"/>
      <c r="V7" s="29"/>
      <c r="W7" s="29"/>
      <c r="X7" s="29"/>
    </row>
    <row r="8" spans="1:24" x14ac:dyDescent="0.25">
      <c r="C8" s="24" t="s">
        <v>7</v>
      </c>
      <c r="E8" s="26">
        <v>13952</v>
      </c>
      <c r="G8" s="26">
        <v>6250</v>
      </c>
      <c r="H8" s="8">
        <v>13775</v>
      </c>
      <c r="I8" s="26">
        <v>24171</v>
      </c>
      <c r="K8" s="26"/>
      <c r="M8" s="26">
        <v>44374</v>
      </c>
      <c r="N8" s="8"/>
      <c r="T8" s="29"/>
      <c r="U8" s="29"/>
      <c r="V8" s="29"/>
      <c r="W8" s="29"/>
      <c r="X8" s="29"/>
    </row>
    <row r="9" spans="1:24" x14ac:dyDescent="0.25">
      <c r="C9" s="25" t="s">
        <v>19</v>
      </c>
      <c r="D9" s="25"/>
      <c r="E9" s="25" t="s">
        <v>20</v>
      </c>
      <c r="F9" s="25"/>
      <c r="G9" s="25" t="s">
        <v>21</v>
      </c>
      <c r="H9" s="25"/>
      <c r="I9" s="25" t="s">
        <v>22</v>
      </c>
      <c r="J9" s="25"/>
      <c r="K9" s="25" t="s">
        <v>23</v>
      </c>
      <c r="L9" s="25"/>
      <c r="M9" s="25" t="s">
        <v>24</v>
      </c>
      <c r="N9" s="8"/>
      <c r="T9" s="29"/>
      <c r="U9" s="29"/>
      <c r="V9" s="29"/>
      <c r="W9" s="29"/>
      <c r="X9" s="29"/>
    </row>
    <row r="10" spans="1:24" x14ac:dyDescent="0.25">
      <c r="N10" s="8"/>
      <c r="T10" s="29"/>
      <c r="U10" s="29"/>
      <c r="V10" s="29"/>
      <c r="W10" s="29"/>
      <c r="X10" s="29"/>
    </row>
    <row r="11" spans="1:24" x14ac:dyDescent="0.25">
      <c r="N11" s="8"/>
      <c r="T11" s="29"/>
      <c r="U11" s="29"/>
      <c r="V11" s="29"/>
      <c r="W11" s="29"/>
      <c r="X11" s="29"/>
    </row>
    <row r="12" spans="1:24" x14ac:dyDescent="0.25">
      <c r="C12" s="24" t="s">
        <v>6</v>
      </c>
      <c r="E12" s="26">
        <v>14339</v>
      </c>
      <c r="G12" s="26">
        <v>7100</v>
      </c>
      <c r="H12" s="8">
        <v>13775</v>
      </c>
      <c r="I12" s="26">
        <v>24583</v>
      </c>
      <c r="K12" s="26"/>
      <c r="M12" s="26">
        <v>46024</v>
      </c>
      <c r="N12" s="8"/>
      <c r="T12" s="29"/>
      <c r="U12" s="29"/>
      <c r="V12" s="29"/>
      <c r="W12" s="29"/>
      <c r="X12" s="29"/>
    </row>
    <row r="13" spans="1:24" x14ac:dyDescent="0.25">
      <c r="C13" s="25" t="s">
        <v>25</v>
      </c>
      <c r="D13" s="25"/>
      <c r="E13" s="25" t="s">
        <v>20</v>
      </c>
      <c r="F13" s="25"/>
      <c r="G13" s="25" t="s">
        <v>21</v>
      </c>
      <c r="H13" s="25"/>
      <c r="I13" s="25" t="s">
        <v>22</v>
      </c>
      <c r="J13" s="25"/>
      <c r="K13" s="25" t="s">
        <v>23</v>
      </c>
      <c r="L13" s="25"/>
      <c r="M13" s="25" t="s">
        <v>24</v>
      </c>
      <c r="N13" s="8"/>
      <c r="T13" s="29"/>
      <c r="U13" s="29"/>
      <c r="V13" s="29"/>
      <c r="W13" s="29"/>
      <c r="X13" s="29"/>
    </row>
    <row r="14" spans="1:24" x14ac:dyDescent="0.25">
      <c r="N14" s="8"/>
      <c r="T14" s="29"/>
      <c r="U14" s="29"/>
      <c r="V14" s="29"/>
      <c r="W14" s="29"/>
      <c r="X14" s="29"/>
    </row>
    <row r="15" spans="1:24" x14ac:dyDescent="0.25">
      <c r="N15" s="8"/>
      <c r="T15" s="29"/>
      <c r="U15" s="29"/>
      <c r="V15" s="29"/>
      <c r="W15" s="29"/>
      <c r="X15" s="29"/>
    </row>
    <row r="16" spans="1:24" x14ac:dyDescent="0.25">
      <c r="C16" s="24" t="s">
        <v>42</v>
      </c>
      <c r="E16" s="26"/>
      <c r="G16" s="26"/>
      <c r="I16" s="26"/>
      <c r="K16" s="26"/>
      <c r="M16" s="26">
        <f>SUM(E16,G16,I16,K16)</f>
        <v>0</v>
      </c>
      <c r="N16" s="8"/>
      <c r="T16" s="29"/>
      <c r="U16" s="29"/>
      <c r="V16" s="29"/>
      <c r="W16" s="29"/>
      <c r="X16" s="29"/>
    </row>
    <row r="17" spans="1:24" x14ac:dyDescent="0.25">
      <c r="C17" s="25" t="s">
        <v>26</v>
      </c>
      <c r="D17" s="25"/>
      <c r="E17" s="25" t="s">
        <v>20</v>
      </c>
      <c r="F17" s="25"/>
      <c r="G17" s="25" t="s">
        <v>21</v>
      </c>
      <c r="H17" s="25"/>
      <c r="I17" s="25" t="s">
        <v>22</v>
      </c>
      <c r="J17" s="25"/>
      <c r="K17" s="25" t="s">
        <v>23</v>
      </c>
      <c r="L17" s="25"/>
      <c r="M17" s="25" t="s">
        <v>24</v>
      </c>
      <c r="N17" s="8"/>
      <c r="T17" s="29"/>
      <c r="U17" s="29"/>
      <c r="V17" s="29"/>
      <c r="W17" s="29"/>
      <c r="X17" s="29"/>
    </row>
    <row r="18" spans="1:24" x14ac:dyDescent="0.25">
      <c r="N18" s="8"/>
      <c r="T18" s="29"/>
      <c r="U18" s="29"/>
      <c r="V18" s="29"/>
      <c r="W18" s="29"/>
      <c r="X18" s="29"/>
    </row>
    <row r="19" spans="1:24" x14ac:dyDescent="0.25">
      <c r="N19" s="8"/>
      <c r="T19" s="29"/>
      <c r="U19" s="29"/>
      <c r="V19" s="29"/>
      <c r="W19" s="29"/>
      <c r="X19" s="29"/>
    </row>
    <row r="20" spans="1:24" x14ac:dyDescent="0.25">
      <c r="C20" s="24" t="s">
        <v>42</v>
      </c>
      <c r="E20" s="26"/>
      <c r="G20" s="26"/>
      <c r="I20" s="26"/>
      <c r="K20" s="26"/>
      <c r="M20" s="26"/>
      <c r="N20" s="8"/>
      <c r="T20" s="29"/>
      <c r="U20" s="29"/>
      <c r="V20" s="29"/>
      <c r="W20" s="29"/>
      <c r="X20" s="29"/>
    </row>
    <row r="21" spans="1:24" x14ac:dyDescent="0.25">
      <c r="C21" s="25" t="s">
        <v>27</v>
      </c>
      <c r="D21" s="25"/>
      <c r="E21" s="25" t="s">
        <v>20</v>
      </c>
      <c r="F21" s="25"/>
      <c r="G21" s="25" t="s">
        <v>21</v>
      </c>
      <c r="H21" s="25"/>
      <c r="I21" s="25" t="s">
        <v>22</v>
      </c>
      <c r="J21" s="25"/>
      <c r="K21" s="25" t="s">
        <v>23</v>
      </c>
      <c r="L21" s="25"/>
      <c r="M21" s="25" t="s">
        <v>24</v>
      </c>
      <c r="N21" s="25"/>
      <c r="T21" s="29"/>
      <c r="U21" s="29"/>
      <c r="V21" s="29"/>
      <c r="W21" s="29"/>
      <c r="X21" s="29"/>
    </row>
    <row r="22" spans="1:24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T22" s="29"/>
      <c r="U22" s="29"/>
      <c r="V22" s="29"/>
      <c r="W22" s="29"/>
      <c r="X22" s="29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29"/>
      <c r="U23" s="29"/>
      <c r="V23" s="29"/>
      <c r="W23" s="29"/>
      <c r="X23" s="29"/>
    </row>
    <row r="24" spans="1:24" ht="18.75" x14ac:dyDescent="0.3">
      <c r="A24" s="31"/>
      <c r="B24" s="40" t="s">
        <v>28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29"/>
      <c r="U24" s="29"/>
      <c r="V24" s="29"/>
      <c r="W24" s="29"/>
      <c r="X24" s="29"/>
    </row>
    <row r="25" spans="1:24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29"/>
      <c r="U25" s="29"/>
      <c r="V25" s="29"/>
      <c r="W25" s="29"/>
      <c r="X25" s="29"/>
    </row>
    <row r="26" spans="1:24" x14ac:dyDescent="0.25">
      <c r="A26" s="31"/>
      <c r="B26" s="31"/>
      <c r="C26" s="31" t="s">
        <v>29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9"/>
      <c r="U26" s="29"/>
      <c r="V26" s="29"/>
      <c r="W26" s="29"/>
      <c r="X26" s="29"/>
    </row>
    <row r="27" spans="1:24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29"/>
      <c r="U27" s="29"/>
      <c r="V27" s="29"/>
      <c r="W27" s="29"/>
      <c r="X27" s="29"/>
    </row>
    <row r="28" spans="1:24" x14ac:dyDescent="0.25">
      <c r="A28" s="41"/>
      <c r="B28" s="41"/>
      <c r="C28" s="41"/>
      <c r="D28" s="41"/>
      <c r="E28" s="41"/>
      <c r="F28" s="41"/>
      <c r="G28" s="41"/>
      <c r="H28" s="4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9"/>
      <c r="U28" s="29"/>
      <c r="V28" s="29"/>
      <c r="W28" s="29"/>
      <c r="X28" s="29"/>
    </row>
    <row r="29" spans="1:24" x14ac:dyDescent="0.25">
      <c r="A29" s="41"/>
      <c r="B29" s="41"/>
      <c r="C29" s="24" t="s">
        <v>7</v>
      </c>
      <c r="D29" s="41"/>
      <c r="E29" s="20">
        <v>194</v>
      </c>
      <c r="F29" s="41"/>
      <c r="G29" s="26">
        <v>44374</v>
      </c>
      <c r="H29" s="41"/>
      <c r="I29" s="29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29"/>
      <c r="U29" s="29"/>
      <c r="V29" s="29"/>
      <c r="W29" s="29"/>
      <c r="X29" s="29"/>
    </row>
    <row r="30" spans="1:24" ht="30" x14ac:dyDescent="0.25">
      <c r="C30" s="25" t="s">
        <v>19</v>
      </c>
      <c r="D30" s="25"/>
      <c r="E30" s="27" t="s">
        <v>30</v>
      </c>
      <c r="F30" s="25"/>
      <c r="G30" s="27" t="s">
        <v>31</v>
      </c>
      <c r="H30" s="25"/>
      <c r="I30" s="38"/>
      <c r="J30" s="38"/>
      <c r="K30" s="38"/>
      <c r="L30" s="38"/>
      <c r="M30" s="38"/>
      <c r="N30" s="38"/>
      <c r="T30" s="29"/>
      <c r="U30" s="29"/>
      <c r="V30" s="29"/>
    </row>
    <row r="31" spans="1:24" x14ac:dyDescent="0.25">
      <c r="I31" s="29"/>
      <c r="J31" s="29"/>
      <c r="K31" s="29"/>
      <c r="L31" s="29"/>
      <c r="M31" s="29"/>
      <c r="T31" s="29"/>
      <c r="U31" s="29"/>
      <c r="V31" s="29"/>
    </row>
    <row r="32" spans="1:24" x14ac:dyDescent="0.25">
      <c r="C32" s="25"/>
      <c r="D32" s="25"/>
      <c r="E32" s="25"/>
      <c r="F32" s="25"/>
      <c r="G32" s="25"/>
      <c r="H32" s="25"/>
      <c r="I32" s="38"/>
      <c r="J32" s="29"/>
      <c r="K32" s="29"/>
      <c r="L32" s="29"/>
      <c r="M32" s="29"/>
      <c r="T32" s="29"/>
      <c r="U32" s="29"/>
      <c r="V32" s="29"/>
    </row>
    <row r="33" spans="1:22" x14ac:dyDescent="0.25">
      <c r="C33" s="24" t="s">
        <v>6</v>
      </c>
      <c r="D33" s="41"/>
      <c r="E33" s="20">
        <v>215</v>
      </c>
      <c r="F33" s="41"/>
      <c r="G33" s="26">
        <v>46024</v>
      </c>
      <c r="H33" s="25"/>
      <c r="I33" s="38"/>
      <c r="J33" s="29"/>
      <c r="K33" s="29"/>
      <c r="L33" s="29"/>
      <c r="M33" s="29"/>
      <c r="T33" s="29"/>
      <c r="U33" s="29"/>
      <c r="V33" s="29"/>
    </row>
    <row r="34" spans="1:22" ht="30" x14ac:dyDescent="0.25">
      <c r="C34" s="25" t="s">
        <v>25</v>
      </c>
      <c r="D34" s="25"/>
      <c r="E34" s="27" t="s">
        <v>30</v>
      </c>
      <c r="F34" s="25"/>
      <c r="G34" s="27" t="s">
        <v>31</v>
      </c>
      <c r="H34" s="25"/>
      <c r="I34" s="38"/>
      <c r="J34" s="29"/>
      <c r="K34" s="29"/>
      <c r="L34" s="29"/>
      <c r="M34" s="29"/>
      <c r="T34" s="29"/>
      <c r="U34" s="29"/>
      <c r="V34" s="29"/>
    </row>
    <row r="35" spans="1:22" x14ac:dyDescent="0.25">
      <c r="C35" s="25"/>
      <c r="D35" s="25"/>
      <c r="E35" s="25"/>
      <c r="F35" s="25"/>
      <c r="G35" s="25"/>
      <c r="H35" s="25"/>
      <c r="I35" s="38"/>
      <c r="J35" s="29"/>
      <c r="K35" s="29"/>
      <c r="L35" s="29"/>
      <c r="M35" s="29"/>
      <c r="T35" s="29"/>
      <c r="U35" s="29"/>
      <c r="V35" s="29"/>
    </row>
    <row r="36" spans="1:22" x14ac:dyDescent="0.25">
      <c r="C36" s="25"/>
      <c r="D36" s="25"/>
      <c r="E36" s="25"/>
      <c r="F36" s="25"/>
      <c r="G36" s="25"/>
      <c r="H36" s="25"/>
      <c r="I36" s="38"/>
      <c r="J36" s="29"/>
      <c r="K36" s="29"/>
      <c r="L36" s="29"/>
      <c r="M36" s="29"/>
      <c r="T36" s="29"/>
      <c r="U36" s="29"/>
      <c r="V36" s="29"/>
    </row>
    <row r="37" spans="1:22" x14ac:dyDescent="0.25">
      <c r="C37" s="24" t="s">
        <v>42</v>
      </c>
      <c r="D37" s="25"/>
      <c r="E37" s="20"/>
      <c r="F37" s="25"/>
      <c r="G37" s="26"/>
      <c r="H37" s="25"/>
      <c r="I37" s="38"/>
      <c r="J37" s="29"/>
      <c r="K37" s="29"/>
      <c r="L37" s="29"/>
      <c r="M37" s="29"/>
      <c r="T37" s="29"/>
      <c r="U37" s="29"/>
      <c r="V37" s="29"/>
    </row>
    <row r="38" spans="1:22" ht="30" x14ac:dyDescent="0.25">
      <c r="C38" s="25" t="s">
        <v>26</v>
      </c>
      <c r="D38" s="25"/>
      <c r="E38" s="27" t="s">
        <v>30</v>
      </c>
      <c r="F38" s="25"/>
      <c r="G38" s="27" t="s">
        <v>31</v>
      </c>
      <c r="H38" s="25"/>
      <c r="I38" s="38"/>
      <c r="J38" s="29"/>
      <c r="K38" s="29"/>
      <c r="L38" s="29"/>
      <c r="M38" s="29"/>
      <c r="T38" s="29"/>
      <c r="U38" s="29"/>
      <c r="V38" s="29"/>
    </row>
    <row r="39" spans="1:22" x14ac:dyDescent="0.25">
      <c r="C39" s="25"/>
      <c r="D39" s="25"/>
      <c r="E39" s="25"/>
      <c r="F39" s="25"/>
      <c r="G39" s="25"/>
      <c r="H39" s="25"/>
      <c r="I39" s="38"/>
      <c r="J39" s="29"/>
      <c r="K39" s="29"/>
      <c r="L39" s="29"/>
      <c r="M39" s="29"/>
      <c r="T39" s="29"/>
      <c r="U39" s="29"/>
      <c r="V39" s="29"/>
    </row>
    <row r="40" spans="1:22" x14ac:dyDescent="0.25">
      <c r="C40" s="25"/>
      <c r="D40" s="25"/>
      <c r="E40" s="25"/>
      <c r="F40" s="25"/>
      <c r="G40" s="25"/>
      <c r="H40" s="25"/>
      <c r="I40" s="38"/>
      <c r="J40" s="29"/>
      <c r="K40" s="29"/>
      <c r="L40" s="29"/>
      <c r="M40" s="29"/>
      <c r="T40" s="29"/>
      <c r="U40" s="29"/>
      <c r="V40" s="29"/>
    </row>
    <row r="41" spans="1:22" x14ac:dyDescent="0.25">
      <c r="C41" s="24" t="s">
        <v>42</v>
      </c>
      <c r="D41" s="25"/>
      <c r="E41" s="20"/>
      <c r="F41" s="25"/>
      <c r="G41" s="26"/>
      <c r="H41" s="25"/>
      <c r="I41" s="38"/>
      <c r="J41" s="29"/>
      <c r="K41" s="29"/>
      <c r="L41" s="29"/>
      <c r="M41" s="29"/>
      <c r="T41" s="29"/>
      <c r="U41" s="29"/>
      <c r="V41" s="29"/>
    </row>
    <row r="42" spans="1:22" ht="30" x14ac:dyDescent="0.25">
      <c r="C42" s="25" t="s">
        <v>27</v>
      </c>
      <c r="D42" s="25"/>
      <c r="E42" s="27" t="s">
        <v>30</v>
      </c>
      <c r="F42" s="25"/>
      <c r="G42" s="27" t="s">
        <v>31</v>
      </c>
      <c r="H42" s="25"/>
      <c r="I42" s="38"/>
      <c r="J42" s="29"/>
      <c r="K42" s="29"/>
      <c r="L42" s="29"/>
      <c r="M42" s="29"/>
      <c r="T42" s="29"/>
      <c r="U42" s="29"/>
      <c r="V42" s="29"/>
    </row>
    <row r="43" spans="1:22" x14ac:dyDescent="0.25">
      <c r="C43" s="25"/>
      <c r="D43" s="25"/>
      <c r="E43" s="25"/>
      <c r="F43" s="25"/>
      <c r="G43" s="25"/>
      <c r="H43" s="25"/>
      <c r="I43" s="38"/>
      <c r="J43" s="29"/>
      <c r="K43" s="29"/>
      <c r="L43" s="29"/>
      <c r="M43" s="29"/>
      <c r="T43" s="29"/>
      <c r="U43" s="29"/>
      <c r="V43" s="29"/>
    </row>
    <row r="44" spans="1:2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29"/>
      <c r="K44" s="29"/>
      <c r="L44" s="29"/>
      <c r="M44" s="29"/>
      <c r="T44" s="29"/>
      <c r="U44" s="29"/>
      <c r="V44" s="29"/>
    </row>
    <row r="45" spans="1:22" ht="18.75" x14ac:dyDescent="0.3">
      <c r="A45" s="31"/>
      <c r="B45" s="40" t="s">
        <v>32</v>
      </c>
      <c r="C45" s="31"/>
      <c r="D45" s="31"/>
      <c r="E45" s="31"/>
      <c r="F45" s="31"/>
      <c r="G45" s="31"/>
      <c r="H45" s="31"/>
      <c r="I45" s="31"/>
      <c r="J45" s="29"/>
      <c r="K45" s="29"/>
      <c r="L45" s="29"/>
      <c r="M45" s="29"/>
      <c r="T45" s="29"/>
      <c r="U45" s="29"/>
      <c r="V45" s="29"/>
    </row>
    <row r="46" spans="1:2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29"/>
      <c r="K46" s="29"/>
      <c r="L46" s="29"/>
      <c r="M46" s="29"/>
      <c r="T46" s="29"/>
      <c r="U46" s="29"/>
      <c r="V46" s="29"/>
    </row>
    <row r="47" spans="1:22" x14ac:dyDescent="0.25">
      <c r="A47" s="31"/>
      <c r="B47" s="31"/>
      <c r="C47" s="31" t="s">
        <v>33</v>
      </c>
      <c r="D47" s="31"/>
      <c r="E47" s="31"/>
      <c r="F47" s="31"/>
      <c r="G47" s="31"/>
      <c r="H47" s="31"/>
      <c r="I47" s="31"/>
      <c r="J47" s="29"/>
      <c r="K47" s="29"/>
      <c r="L47" s="29"/>
      <c r="M47" s="29"/>
      <c r="T47" s="29"/>
      <c r="U47" s="29"/>
      <c r="V47" s="29"/>
    </row>
    <row r="48" spans="1:22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29"/>
      <c r="K48" s="29"/>
      <c r="L48" s="29"/>
      <c r="M48" s="29"/>
      <c r="T48" s="29"/>
      <c r="U48" s="29"/>
      <c r="V48" s="29"/>
    </row>
    <row r="49" spans="1:22" x14ac:dyDescent="0.25">
      <c r="C49" s="25"/>
      <c r="D49" s="25"/>
      <c r="E49" s="25"/>
      <c r="F49" s="25"/>
      <c r="G49" s="25"/>
      <c r="H49" s="25"/>
      <c r="I49" s="25"/>
      <c r="K49" s="29"/>
      <c r="L49" s="29"/>
      <c r="M49" s="29"/>
      <c r="T49" s="29"/>
      <c r="U49" s="29"/>
      <c r="V49" s="29"/>
    </row>
    <row r="50" spans="1:22" x14ac:dyDescent="0.25">
      <c r="C50" s="24" t="s">
        <v>7</v>
      </c>
      <c r="D50" s="25"/>
      <c r="E50" s="26">
        <v>312261.89</v>
      </c>
      <c r="F50" s="25"/>
      <c r="G50" s="24" t="s">
        <v>6</v>
      </c>
      <c r="H50" s="25"/>
      <c r="I50" s="26">
        <v>303308</v>
      </c>
      <c r="K50" s="29"/>
      <c r="L50" s="29"/>
      <c r="M50" s="29"/>
      <c r="T50" s="29"/>
      <c r="U50" s="29"/>
      <c r="V50" s="29"/>
    </row>
    <row r="51" spans="1:22" x14ac:dyDescent="0.25">
      <c r="C51" s="25" t="s">
        <v>19</v>
      </c>
      <c r="D51" s="25"/>
      <c r="E51" s="27" t="s">
        <v>34</v>
      </c>
      <c r="F51" s="25"/>
      <c r="G51" s="25" t="s">
        <v>25</v>
      </c>
      <c r="H51" s="25"/>
      <c r="I51" s="27" t="s">
        <v>34</v>
      </c>
      <c r="J51" s="25"/>
      <c r="K51" s="29"/>
      <c r="L51" s="29"/>
      <c r="M51" s="29"/>
      <c r="T51" s="29"/>
      <c r="U51" s="29"/>
      <c r="V51" s="29"/>
    </row>
    <row r="52" spans="1:22" x14ac:dyDescent="0.25">
      <c r="C52" s="25"/>
      <c r="D52" s="25"/>
      <c r="E52" s="25"/>
      <c r="F52" s="25"/>
      <c r="G52" s="25"/>
      <c r="H52" s="25"/>
      <c r="I52" s="25"/>
      <c r="J52" s="25"/>
      <c r="K52" s="29"/>
      <c r="L52" s="29"/>
      <c r="M52" s="29"/>
      <c r="T52" s="29"/>
      <c r="U52" s="29"/>
      <c r="V52" s="29"/>
    </row>
    <row r="53" spans="1:22" x14ac:dyDescent="0.25">
      <c r="C53" s="25"/>
      <c r="D53" s="25"/>
      <c r="E53" s="25"/>
      <c r="F53" s="25"/>
      <c r="G53" s="25"/>
      <c r="H53" s="25"/>
      <c r="I53" s="25"/>
      <c r="J53" s="25"/>
      <c r="K53" s="29"/>
      <c r="L53" s="29"/>
      <c r="M53" s="29"/>
      <c r="T53" s="29"/>
      <c r="U53" s="29"/>
      <c r="V53" s="29"/>
    </row>
    <row r="54" spans="1:22" x14ac:dyDescent="0.25">
      <c r="C54" s="25"/>
      <c r="D54" s="25"/>
      <c r="E54" s="25"/>
      <c r="F54" s="25"/>
      <c r="G54" s="25"/>
      <c r="H54" s="25"/>
      <c r="I54" s="25"/>
      <c r="J54" s="25"/>
      <c r="K54" s="29"/>
      <c r="L54" s="29"/>
      <c r="M54" s="29"/>
      <c r="T54" s="29"/>
      <c r="U54" s="29"/>
      <c r="V54" s="29"/>
    </row>
    <row r="55" spans="1:22" x14ac:dyDescent="0.25">
      <c r="C55" s="24" t="s">
        <v>7</v>
      </c>
      <c r="D55" s="25"/>
      <c r="E55" s="26">
        <v>238006</v>
      </c>
      <c r="F55" s="25"/>
      <c r="G55" s="24" t="s">
        <v>6</v>
      </c>
      <c r="H55" s="25"/>
      <c r="I55" s="26">
        <v>303308</v>
      </c>
      <c r="J55" s="25"/>
      <c r="K55" s="29"/>
      <c r="L55" s="29"/>
      <c r="M55" s="29"/>
      <c r="T55" s="29"/>
      <c r="U55" s="29"/>
      <c r="V55" s="29"/>
    </row>
    <row r="56" spans="1:22" ht="30" x14ac:dyDescent="0.25">
      <c r="C56" s="27" t="s">
        <v>35</v>
      </c>
      <c r="D56" s="25"/>
      <c r="E56" s="27" t="s">
        <v>34</v>
      </c>
      <c r="F56" s="25"/>
      <c r="G56" s="27" t="s">
        <v>36</v>
      </c>
      <c r="H56" s="25"/>
      <c r="I56" s="27" t="s">
        <v>34</v>
      </c>
      <c r="J56" s="25"/>
      <c r="K56" s="29"/>
      <c r="L56" s="29"/>
      <c r="M56" s="29"/>
      <c r="T56" s="29"/>
      <c r="U56" s="29"/>
      <c r="V56" s="29"/>
    </row>
    <row r="57" spans="1:22" x14ac:dyDescent="0.25">
      <c r="C57" s="25"/>
      <c r="D57" s="25"/>
      <c r="E57" s="25"/>
      <c r="F57" s="25"/>
      <c r="G57" s="25"/>
      <c r="H57" s="25"/>
      <c r="I57" s="25"/>
      <c r="J57" s="25"/>
      <c r="K57" s="29"/>
      <c r="L57" s="29"/>
      <c r="M57" s="29"/>
      <c r="T57" s="29"/>
      <c r="U57" s="29"/>
      <c r="V57" s="29"/>
    </row>
    <row r="58" spans="1:22" x14ac:dyDescent="0.25">
      <c r="A58" s="29"/>
      <c r="B58" s="29"/>
      <c r="C58" s="38"/>
      <c r="D58" s="38"/>
      <c r="E58" s="38"/>
      <c r="F58" s="38"/>
      <c r="G58" s="38"/>
      <c r="H58" s="38"/>
      <c r="I58" s="38"/>
      <c r="J58" s="38"/>
      <c r="K58" s="29"/>
      <c r="L58" s="29"/>
      <c r="M58" s="29"/>
      <c r="T58" s="29"/>
      <c r="U58" s="29"/>
      <c r="V58" s="29"/>
    </row>
    <row r="59" spans="1:22" x14ac:dyDescent="0.25">
      <c r="A59" s="29"/>
      <c r="B59" s="29"/>
      <c r="C59" s="38"/>
      <c r="D59" s="38"/>
      <c r="E59" s="38"/>
      <c r="F59" s="38"/>
      <c r="G59" s="38"/>
      <c r="H59" s="38"/>
      <c r="I59" s="38"/>
      <c r="J59" s="38"/>
      <c r="K59" s="29"/>
      <c r="L59" s="29"/>
      <c r="M59" s="29"/>
      <c r="T59" s="29"/>
      <c r="U59" s="29"/>
      <c r="V59" s="29"/>
    </row>
    <row r="60" spans="1:22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T60" s="29"/>
      <c r="U60" s="29"/>
      <c r="V60" s="29"/>
    </row>
    <row r="61" spans="1:22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T61" s="29"/>
      <c r="U61" s="29"/>
      <c r="V61" s="29"/>
    </row>
    <row r="62" spans="1:22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T62" s="29"/>
      <c r="U62" s="29"/>
      <c r="V62" s="29"/>
    </row>
    <row r="63" spans="1:22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T63" s="29"/>
      <c r="U63" s="29"/>
      <c r="V63" s="29"/>
    </row>
    <row r="64" spans="1:22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T64" s="29"/>
      <c r="U64" s="29"/>
      <c r="V64" s="29"/>
    </row>
    <row r="65" spans="1:22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T65" s="29"/>
      <c r="U65" s="29"/>
      <c r="V65" s="29"/>
    </row>
    <row r="66" spans="1:22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T66" s="29"/>
      <c r="U66" s="29"/>
      <c r="V66" s="29"/>
    </row>
    <row r="67" spans="1:22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T67" s="29"/>
      <c r="U67" s="29"/>
      <c r="V67" s="29"/>
    </row>
    <row r="68" spans="1:22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22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22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22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22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22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22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22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22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22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22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22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22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1:13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</sheetData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Jeff Wright</cp:lastModifiedBy>
  <cp:lastPrinted>2020-09-15T14:45:31Z</cp:lastPrinted>
  <dcterms:created xsi:type="dcterms:W3CDTF">2020-04-08T14:34:01Z</dcterms:created>
  <dcterms:modified xsi:type="dcterms:W3CDTF">2021-04-15T18:12:15Z</dcterms:modified>
</cp:coreProperties>
</file>